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ina.neves\Desktop\"/>
    </mc:Choice>
  </mc:AlternateContent>
  <xr:revisionPtr revIDLastSave="0" documentId="8_{42EBD5CB-7B14-4651-97A1-73E13E6D9921}" xr6:coauthVersionLast="47" xr6:coauthVersionMax="47" xr10:uidLastSave="{00000000-0000-0000-0000-000000000000}"/>
  <bookViews>
    <workbookView xWindow="-120" yWindow="-16320" windowWidth="29040" windowHeight="15720" activeTab="7" xr2:uid="{41F7CA88-1AAE-4B68-9CBF-C6514D39DFC2}"/>
  </bookViews>
  <sheets>
    <sheet name="TALLENTO" sheetId="3" r:id="rId1"/>
    <sheet name="GENPRO" sheetId="5" r:id="rId2"/>
    <sheet name="PERILLO" sheetId="6" r:id="rId3"/>
    <sheet name="ET" sheetId="7" r:id="rId4"/>
    <sheet name="LBR_BONIN" sheetId="9" r:id="rId5"/>
    <sheet name="INOVA" sheetId="8" r:id="rId6"/>
    <sheet name="QUADRO GERAL" sheetId="11" r:id="rId7"/>
    <sheet name="RESUMO DA PONTUAÇÃO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7" i="11" l="1"/>
  <c r="S46" i="11"/>
  <c r="S45" i="11"/>
  <c r="S48" i="11" s="1"/>
  <c r="S56" i="11" s="1"/>
  <c r="S44" i="11"/>
  <c r="S43" i="11"/>
  <c r="R40" i="11"/>
  <c r="R39" i="11"/>
  <c r="R38" i="11"/>
  <c r="S38" i="11" s="1"/>
  <c r="R36" i="11"/>
  <c r="S36" i="11" s="1"/>
  <c r="R35" i="11"/>
  <c r="R34" i="11"/>
  <c r="R33" i="11"/>
  <c r="R31" i="11"/>
  <c r="R30" i="11"/>
  <c r="S30" i="11" s="1"/>
  <c r="S26" i="11"/>
  <c r="S25" i="11"/>
  <c r="S23" i="11"/>
  <c r="S22" i="11"/>
  <c r="S21" i="11"/>
  <c r="S20" i="11"/>
  <c r="S16" i="11"/>
  <c r="S15" i="11"/>
  <c r="S14" i="11"/>
  <c r="S13" i="11"/>
  <c r="S8" i="11"/>
  <c r="S9" i="11" s="1"/>
  <c r="S51" i="11" s="1"/>
  <c r="S7" i="11"/>
  <c r="S6" i="11"/>
  <c r="S5" i="11"/>
  <c r="S40" i="11"/>
  <c r="S39" i="11"/>
  <c r="S35" i="11"/>
  <c r="S34" i="11"/>
  <c r="S33" i="11"/>
  <c r="S31" i="11"/>
  <c r="Q47" i="11"/>
  <c r="Q46" i="11"/>
  <c r="Q45" i="11"/>
  <c r="Q44" i="11"/>
  <c r="Q43" i="11"/>
  <c r="P40" i="11"/>
  <c r="P39" i="11"/>
  <c r="P38" i="11"/>
  <c r="Q38" i="11" s="1"/>
  <c r="P36" i="11"/>
  <c r="Q36" i="11" s="1"/>
  <c r="P35" i="11"/>
  <c r="Q35" i="11" s="1"/>
  <c r="P34" i="11"/>
  <c r="Q34" i="11" s="1"/>
  <c r="P33" i="11"/>
  <c r="P31" i="11"/>
  <c r="P30" i="11"/>
  <c r="Q26" i="11"/>
  <c r="Q25" i="11"/>
  <c r="Q23" i="11"/>
  <c r="Q22" i="11"/>
  <c r="Q21" i="11"/>
  <c r="Q20" i="11"/>
  <c r="Q16" i="11"/>
  <c r="Q15" i="11"/>
  <c r="Q14" i="11"/>
  <c r="Q13" i="11"/>
  <c r="Q27" i="11" s="1"/>
  <c r="Q52" i="11" s="1"/>
  <c r="Q8" i="11"/>
  <c r="Q7" i="11"/>
  <c r="Q6" i="11"/>
  <c r="Q5" i="11"/>
  <c r="O5" i="11"/>
  <c r="Q40" i="11"/>
  <c r="Q39" i="11"/>
  <c r="Q33" i="11"/>
  <c r="Q31" i="11"/>
  <c r="Q30" i="11"/>
  <c r="O47" i="11"/>
  <c r="O46" i="11"/>
  <c r="O45" i="11"/>
  <c r="O44" i="11"/>
  <c r="O43" i="11"/>
  <c r="O48" i="11" s="1"/>
  <c r="O56" i="11" s="1"/>
  <c r="N40" i="11"/>
  <c r="O40" i="11" s="1"/>
  <c r="N39" i="11"/>
  <c r="O39" i="11" s="1"/>
  <c r="N38" i="11"/>
  <c r="N36" i="11"/>
  <c r="N35" i="11"/>
  <c r="N34" i="11"/>
  <c r="O34" i="11" s="1"/>
  <c r="N33" i="11"/>
  <c r="O33" i="11" s="1"/>
  <c r="N31" i="11"/>
  <c r="O31" i="11" s="1"/>
  <c r="N30" i="11"/>
  <c r="O30" i="11" s="1"/>
  <c r="O26" i="11"/>
  <c r="O25" i="11"/>
  <c r="O23" i="11"/>
  <c r="O22" i="11"/>
  <c r="O21" i="11"/>
  <c r="O20" i="11"/>
  <c r="O16" i="11"/>
  <c r="O15" i="11"/>
  <c r="O27" i="11" s="1"/>
  <c r="O52" i="11" s="1"/>
  <c r="O14" i="11"/>
  <c r="O13" i="11"/>
  <c r="O8" i="11"/>
  <c r="O7" i="11"/>
  <c r="O6" i="11"/>
  <c r="O38" i="11"/>
  <c r="O36" i="11"/>
  <c r="O35" i="11"/>
  <c r="M47" i="11"/>
  <c r="M46" i="11"/>
  <c r="M48" i="11" s="1"/>
  <c r="M56" i="11" s="1"/>
  <c r="M45" i="11"/>
  <c r="M44" i="11"/>
  <c r="M43" i="11"/>
  <c r="L40" i="11"/>
  <c r="L39" i="11"/>
  <c r="M39" i="11" s="1"/>
  <c r="L38" i="11"/>
  <c r="M38" i="11" s="1"/>
  <c r="L36" i="11"/>
  <c r="M36" i="11" s="1"/>
  <c r="L35" i="11"/>
  <c r="M35" i="11" s="1"/>
  <c r="L34" i="11"/>
  <c r="L33" i="11"/>
  <c r="M33" i="11" s="1"/>
  <c r="L31" i="11"/>
  <c r="L30" i="11"/>
  <c r="M26" i="11"/>
  <c r="M25" i="11"/>
  <c r="M23" i="11"/>
  <c r="M22" i="11"/>
  <c r="M21" i="11"/>
  <c r="M20" i="11"/>
  <c r="M16" i="11"/>
  <c r="M15" i="11"/>
  <c r="M14" i="11"/>
  <c r="M13" i="11"/>
  <c r="M8" i="11"/>
  <c r="M7" i="11"/>
  <c r="M9" i="11" s="1"/>
  <c r="M51" i="11" s="1"/>
  <c r="M6" i="11"/>
  <c r="M5" i="11"/>
  <c r="M40" i="11"/>
  <c r="M34" i="11"/>
  <c r="M31" i="11"/>
  <c r="M30" i="11"/>
  <c r="K23" i="11"/>
  <c r="K26" i="11"/>
  <c r="K25" i="11"/>
  <c r="I26" i="11"/>
  <c r="I25" i="11"/>
  <c r="K22" i="11"/>
  <c r="I23" i="11"/>
  <c r="I22" i="11"/>
  <c r="K47" i="11"/>
  <c r="K46" i="11"/>
  <c r="K45" i="11"/>
  <c r="K44" i="11"/>
  <c r="K43" i="11"/>
  <c r="J40" i="11"/>
  <c r="K40" i="11" s="1"/>
  <c r="J39" i="11"/>
  <c r="J38" i="11"/>
  <c r="K38" i="11" s="1"/>
  <c r="J36" i="11"/>
  <c r="J35" i="11"/>
  <c r="K35" i="11" s="1"/>
  <c r="J34" i="11"/>
  <c r="K34" i="11" s="1"/>
  <c r="J33" i="11"/>
  <c r="K33" i="11" s="1"/>
  <c r="J31" i="11"/>
  <c r="K31" i="11" s="1"/>
  <c r="J30" i="11"/>
  <c r="K21" i="11"/>
  <c r="K20" i="11"/>
  <c r="K16" i="11"/>
  <c r="K15" i="11"/>
  <c r="K14" i="11"/>
  <c r="K13" i="11"/>
  <c r="K8" i="11"/>
  <c r="K9" i="11" s="1"/>
  <c r="K51" i="11" s="1"/>
  <c r="K7" i="11"/>
  <c r="K6" i="11"/>
  <c r="K5" i="11"/>
  <c r="K39" i="11"/>
  <c r="K36" i="11"/>
  <c r="K30" i="11"/>
  <c r="I47" i="11"/>
  <c r="I46" i="11"/>
  <c r="I45" i="11"/>
  <c r="I44" i="11"/>
  <c r="I43" i="11"/>
  <c r="H40" i="11"/>
  <c r="I40" i="11" s="1"/>
  <c r="H39" i="11"/>
  <c r="I39" i="11" s="1"/>
  <c r="H38" i="11"/>
  <c r="I38" i="11" s="1"/>
  <c r="H36" i="11"/>
  <c r="I36" i="11" s="1"/>
  <c r="H35" i="11"/>
  <c r="I35" i="11" s="1"/>
  <c r="H34" i="11"/>
  <c r="I34" i="11" s="1"/>
  <c r="H33" i="11"/>
  <c r="I33" i="11" s="1"/>
  <c r="H31" i="11"/>
  <c r="I31" i="11" s="1"/>
  <c r="H30" i="11"/>
  <c r="I30" i="11" s="1"/>
  <c r="I21" i="11"/>
  <c r="I20" i="11"/>
  <c r="I16" i="11"/>
  <c r="I15" i="11"/>
  <c r="I14" i="11"/>
  <c r="I13" i="11"/>
  <c r="I8" i="11"/>
  <c r="I7" i="11"/>
  <c r="I6" i="11"/>
  <c r="I5" i="11"/>
  <c r="S41" i="11" l="1"/>
  <c r="S55" i="11" s="1"/>
  <c r="M27" i="11"/>
  <c r="M52" i="11" s="1"/>
  <c r="M54" i="11" s="1"/>
  <c r="K48" i="11"/>
  <c r="K56" i="11" s="1"/>
  <c r="K27" i="11"/>
  <c r="K52" i="11" s="1"/>
  <c r="O9" i="11"/>
  <c r="O51" i="11" s="1"/>
  <c r="O54" i="11" s="1"/>
  <c r="S27" i="11"/>
  <c r="S52" i="11" s="1"/>
  <c r="Q9" i="11"/>
  <c r="Q51" i="11" s="1"/>
  <c r="Q48" i="11"/>
  <c r="Q56" i="11" s="1"/>
  <c r="S54" i="11"/>
  <c r="Q54" i="11"/>
  <c r="Q41" i="11"/>
  <c r="Q55" i="11" s="1"/>
  <c r="O41" i="11"/>
  <c r="O55" i="11" s="1"/>
  <c r="M41" i="11"/>
  <c r="M55" i="11" s="1"/>
  <c r="K54" i="11"/>
  <c r="K41" i="11"/>
  <c r="K55" i="11" s="1"/>
  <c r="I48" i="11"/>
  <c r="I56" i="11" s="1"/>
  <c r="I27" i="11"/>
  <c r="I52" i="11" s="1"/>
  <c r="I9" i="11"/>
  <c r="I51" i="11" s="1"/>
  <c r="I41" i="11"/>
  <c r="I55" i="11" s="1"/>
  <c r="S58" i="11" l="1"/>
  <c r="M58" i="11"/>
  <c r="Q58" i="11"/>
  <c r="O58" i="11"/>
  <c r="K58" i="11"/>
  <c r="I54" i="11"/>
  <c r="I58" i="11" s="1"/>
  <c r="K9" i="10" l="1"/>
  <c r="J6" i="10"/>
  <c r="G9" i="10"/>
  <c r="G6" i="10"/>
  <c r="F9" i="10"/>
  <c r="W197" i="9"/>
  <c r="E202" i="9" s="1"/>
  <c r="J9" i="10" s="1"/>
  <c r="W172" i="9"/>
  <c r="W154" i="9"/>
  <c r="W149" i="9"/>
  <c r="T126" i="9"/>
  <c r="T123" i="9"/>
  <c r="T121" i="9"/>
  <c r="T119" i="9"/>
  <c r="T117" i="9"/>
  <c r="T115" i="9"/>
  <c r="T54" i="9"/>
  <c r="W54" i="9" s="1"/>
  <c r="T51" i="9"/>
  <c r="W51" i="9" s="1"/>
  <c r="W45" i="9"/>
  <c r="W197" i="8"/>
  <c r="E202" i="8" s="1"/>
  <c r="W172" i="8"/>
  <c r="W154" i="8"/>
  <c r="W149" i="8"/>
  <c r="T126" i="8"/>
  <c r="T123" i="8"/>
  <c r="T121" i="8"/>
  <c r="T119" i="8"/>
  <c r="T117" i="8"/>
  <c r="T115" i="8"/>
  <c r="T54" i="8"/>
  <c r="W54" i="8" s="1"/>
  <c r="T51" i="8"/>
  <c r="W51" i="8" s="1"/>
  <c r="W45" i="8"/>
  <c r="W57" i="8" s="1"/>
  <c r="E199" i="8" s="1"/>
  <c r="W197" i="7"/>
  <c r="E202" i="7" s="1"/>
  <c r="I9" i="10" s="1"/>
  <c r="W172" i="7"/>
  <c r="W154" i="7"/>
  <c r="W149" i="7"/>
  <c r="T126" i="7"/>
  <c r="T123" i="7"/>
  <c r="T121" i="7"/>
  <c r="T119" i="7"/>
  <c r="T117" i="7"/>
  <c r="T115" i="7"/>
  <c r="T54" i="7"/>
  <c r="W54" i="7" s="1"/>
  <c r="T51" i="7"/>
  <c r="W51" i="7" s="1"/>
  <c r="W45" i="7"/>
  <c r="W197" i="6"/>
  <c r="E202" i="6" s="1"/>
  <c r="H9" i="10" s="1"/>
  <c r="W172" i="6"/>
  <c r="W154" i="6"/>
  <c r="W149" i="6"/>
  <c r="T126" i="6"/>
  <c r="T123" i="6"/>
  <c r="T121" i="6"/>
  <c r="T119" i="6"/>
  <c r="T117" i="6"/>
  <c r="T115" i="6"/>
  <c r="T54" i="6"/>
  <c r="W54" i="6" s="1"/>
  <c r="T51" i="6"/>
  <c r="W51" i="6" s="1"/>
  <c r="W45" i="6"/>
  <c r="W197" i="5"/>
  <c r="E202" i="5" s="1"/>
  <c r="W172" i="5"/>
  <c r="W154" i="5"/>
  <c r="W149" i="5"/>
  <c r="T126" i="5"/>
  <c r="T123" i="5"/>
  <c r="T121" i="5"/>
  <c r="T119" i="5"/>
  <c r="T117" i="5"/>
  <c r="T115" i="5"/>
  <c r="T54" i="5"/>
  <c r="W54" i="5" s="1"/>
  <c r="T51" i="5"/>
  <c r="W51" i="5" s="1"/>
  <c r="W45" i="5"/>
  <c r="W179" i="9" l="1"/>
  <c r="E201" i="9" s="1"/>
  <c r="J3" i="10" s="1"/>
  <c r="W179" i="8"/>
  <c r="E201" i="8" s="1"/>
  <c r="K3" i="10" s="1"/>
  <c r="W179" i="7"/>
  <c r="E201" i="7" s="1"/>
  <c r="I3" i="10" s="1"/>
  <c r="T129" i="8"/>
  <c r="E200" i="8" s="1"/>
  <c r="E205" i="8" s="1"/>
  <c r="K6" i="10" s="1"/>
  <c r="T129" i="7"/>
  <c r="E200" i="7" s="1"/>
  <c r="W57" i="9"/>
  <c r="E199" i="9" s="1"/>
  <c r="T129" i="9"/>
  <c r="E200" i="9" s="1"/>
  <c r="W57" i="6"/>
  <c r="E199" i="6" s="1"/>
  <c r="T129" i="6"/>
  <c r="E200" i="6" s="1"/>
  <c r="T129" i="5"/>
  <c r="E200" i="5" s="1"/>
  <c r="W57" i="7"/>
  <c r="E199" i="7" s="1"/>
  <c r="W179" i="6"/>
  <c r="E201" i="6" s="1"/>
  <c r="H3" i="10" s="1"/>
  <c r="W179" i="5"/>
  <c r="E201" i="5" s="1"/>
  <c r="G3" i="10" s="1"/>
  <c r="W57" i="5"/>
  <c r="E199" i="5" s="1"/>
  <c r="W197" i="3"/>
  <c r="E202" i="3" s="1"/>
  <c r="W172" i="3"/>
  <c r="W154" i="3"/>
  <c r="W149" i="3"/>
  <c r="T126" i="3"/>
  <c r="T123" i="3"/>
  <c r="T121" i="3"/>
  <c r="T119" i="3"/>
  <c r="T117" i="3"/>
  <c r="T115" i="3"/>
  <c r="T54" i="3"/>
  <c r="W54" i="3" s="1"/>
  <c r="T51" i="3"/>
  <c r="W51" i="3" s="1"/>
  <c r="W45" i="3"/>
  <c r="E209" i="8" l="1"/>
  <c r="K12" i="10" s="1"/>
  <c r="E205" i="9"/>
  <c r="E209" i="9" s="1"/>
  <c r="J12" i="10" s="1"/>
  <c r="E205" i="7"/>
  <c r="E205" i="6"/>
  <c r="E205" i="5"/>
  <c r="E209" i="5" s="1"/>
  <c r="G12" i="10" s="1"/>
  <c r="W179" i="3"/>
  <c r="E201" i="3" s="1"/>
  <c r="F3" i="10" s="1"/>
  <c r="T129" i="3"/>
  <c r="E200" i="3" s="1"/>
  <c r="W57" i="3"/>
  <c r="E199" i="3" s="1"/>
  <c r="E209" i="7" l="1"/>
  <c r="I12" i="10" s="1"/>
  <c r="I6" i="10"/>
  <c r="E209" i="6"/>
  <c r="H12" i="10" s="1"/>
  <c r="H6" i="10"/>
  <c r="E205" i="3"/>
  <c r="E209" i="3" l="1"/>
  <c r="F12" i="10" s="1"/>
  <c r="F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Vicente Manoel Simoes De Almeida Prado</author>
  </authors>
  <commentList>
    <comment ref="B34" authorId="0" shapeId="0" xr:uid="{A80A411F-3A3E-4546-BDAE-2E9948F005EC}">
      <text>
        <r>
          <rPr>
            <b/>
            <sz val="9"/>
            <color indexed="81"/>
            <rFont val="Segoe UI"/>
            <charset val="1"/>
          </rPr>
          <t xml:space="preserve">INCONSISTÊNCIAS VERIFICADAS:
- </t>
        </r>
        <r>
          <rPr>
            <sz val="9"/>
            <color indexed="81"/>
            <rFont val="Segoe UI"/>
            <family val="2"/>
          </rPr>
          <t xml:space="preserve">não foi apresentado o registro do profissional no órgão de classe competente;
- o currículo entregue não está assinado pelo profissional;
- não foram apresentados atestados para fins de comprovação de experiência em serviços com características semelhantes às do objeto da presente licitação conforme item 1.4.1.;
- não foram apresentados outros documentos comprovatórios como acervo técnico, contratro de prestação de serviço, etc;
- não foi apresentada comprovação de vínculo profissional com a licitante.
Não foi possível validar as informações prestadas no currículo apresentado e consequentemente consideramos a nota final do Coordenador Geral - NCG = 0.
</t>
        </r>
      </text>
    </comment>
    <comment ref="B95" authorId="0" shapeId="0" xr:uid="{1D6A5192-9D39-4406-867B-A485D1FDD79D}">
      <text>
        <r>
          <rPr>
            <b/>
            <sz val="9"/>
            <color indexed="81"/>
            <rFont val="Segoe UI"/>
            <family val="2"/>
          </rPr>
          <t xml:space="preserve">INCONSISTÊNCIAS VERIFICADAS:
</t>
        </r>
        <r>
          <rPr>
            <sz val="9"/>
            <color indexed="81"/>
            <rFont val="Segoe UI"/>
            <family val="2"/>
          </rPr>
          <t xml:space="preserve">- não foram apresentados o registros dos profissionais no órgão de classe competente;
- os currículos entregues não estão assinados pelos profissionais;
- não foram apresentados atestados para fins de comprovação de experiência em serviços com características semelhantes às do objeto da presente licitação conforme itens 1.4.2. a 1.4.5.;
- não foram apresentados outros documentos comprovatórios como acervo técnico, contratro de prestação de serviço, etc;
- não foi apresentado o currículo do Engenheiro Sênior Mecânico José Carlos Haiad;
- não foi apresentada comprovação dos vínculos profissionais com a licitante.
Não foi possível validar as informações prestadas nos currículos apresentados e consequentemente consideramos a nota final do Coordenador de Planejamento Estratégico e Engenheiros Seniores - NCPE/ES = 0
</t>
        </r>
      </text>
    </comment>
    <comment ref="B181" authorId="0" shapeId="0" xr:uid="{29B063FA-427F-40FC-9510-79D610DBD26E}">
      <text>
        <r>
          <rPr>
            <b/>
            <sz val="9"/>
            <color indexed="81"/>
            <rFont val="Segoe UI"/>
            <family val="2"/>
          </rPr>
          <t xml:space="preserve">Inconsistências:
</t>
        </r>
        <r>
          <rPr>
            <sz val="9"/>
            <color indexed="81"/>
            <rFont val="Segoe UI"/>
            <family val="2"/>
          </rPr>
          <t>- não apresentou,  atestados e documentos correlatos (contrato de prestação de serviços, CAT's, etc.) comprovatórios dos itens A e B;
- apresenta banco de dados BIT - Banco de Inteligência TALLENTO que não corresponde a um sistema de gestão de documentos;
- não apresentou documento de certificação ISO 9001.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Vicente Manoel Simoes De Almeida Prado</author>
  </authors>
  <commentList>
    <comment ref="B34" authorId="0" shapeId="0" xr:uid="{BCDEFF33-E5E8-4881-ABDB-0BEC5204DFF5}">
      <text>
        <r>
          <rPr>
            <b/>
            <sz val="9"/>
            <color indexed="81"/>
            <rFont val="Segoe UI"/>
            <charset val="1"/>
          </rPr>
          <t xml:space="preserve">Inconsistências:
- </t>
        </r>
        <r>
          <rPr>
            <sz val="9"/>
            <color indexed="81"/>
            <rFont val="Segoe UI"/>
            <family val="2"/>
          </rPr>
          <t xml:space="preserve">os atestados apresentados não foram emitidos em nome do Coordenador Geral;
- não é possível validar as informações referentes ao tempo de experiência e a participação em empreendimentos com as características indicadas no subitem 1.4.1.
</t>
        </r>
      </text>
    </comment>
    <comment ref="B95" authorId="0" shapeId="0" xr:uid="{4AA8FF60-53BC-46EF-A453-2C3E470F2750}">
      <text>
        <r>
          <rPr>
            <b/>
            <sz val="9"/>
            <color indexed="81"/>
            <rFont val="Segoe UI"/>
            <family val="2"/>
          </rPr>
          <t xml:space="preserve">Inconsistências:
</t>
        </r>
        <r>
          <rPr>
            <sz val="9"/>
            <color indexed="81"/>
            <rFont val="Segoe UI"/>
            <family val="2"/>
          </rPr>
          <t xml:space="preserve">- os atestados apresentados não foram emitidos em nome do Coordenador de Planejamento Estratégico e/ou dos engenheiros seniores;
- não é possível validar as informações referentes ao tempo de experiência e a participação em empreendimentos com as características indicadas nos subitens 1.4.2. a 1.4.5. para esses profissionais.
</t>
        </r>
      </text>
    </comment>
    <comment ref="B181" authorId="0" shapeId="0" xr:uid="{44B96E95-83AA-4354-8033-BDF5A2A533C4}">
      <text>
        <r>
          <rPr>
            <b/>
            <sz val="9"/>
            <color indexed="81"/>
            <rFont val="Segoe UI"/>
            <family val="2"/>
          </rPr>
          <t xml:space="preserve">Considerações:
</t>
        </r>
        <r>
          <rPr>
            <sz val="9"/>
            <color indexed="81"/>
            <rFont val="Segoe UI"/>
            <family val="2"/>
          </rPr>
          <t>- foram analisados os atestados acompanhados de CAT, que mencionam a GENPRO como empresa contratada.
São atestados acervados em nome de profissionais que não fazem parte da equipe técnica básica mas pertencem ao quadro da empresa.</t>
        </r>
      </text>
    </comment>
    <comment ref="W195" authorId="0" shapeId="0" xr:uid="{AF4947CC-57C2-421C-8FE4-2F325631D097}">
      <text>
        <r>
          <rPr>
            <sz val="9"/>
            <color indexed="81"/>
            <rFont val="Segoe UI"/>
            <family val="2"/>
          </rPr>
          <t>Certificação obtida para</t>
        </r>
        <r>
          <rPr>
            <b/>
            <sz val="9"/>
            <color indexed="81"/>
            <rFont val="Segoe UI"/>
            <family val="2"/>
          </rPr>
          <t xml:space="preserve"> SERVIÇOS DE PROJETOS DE ENGENHARIA E SUPRIMENTOS </t>
        </r>
        <r>
          <rPr>
            <sz val="9"/>
            <color indexed="81"/>
            <rFont val="Segoe UI"/>
            <family val="2"/>
          </rPr>
          <t xml:space="preserve">que consideramos incluir atividades comuns de gerenciamento.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Vicente Manoel Simoes De Almeida Prado</author>
  </authors>
  <commentList>
    <comment ref="W189" authorId="0" shapeId="0" xr:uid="{FF9FF107-589F-4CFB-9692-82C073DE1159}">
      <text>
        <r>
          <rPr>
            <b/>
            <sz val="9"/>
            <color indexed="81"/>
            <rFont val="Segoe UI"/>
            <family val="2"/>
          </rPr>
          <t xml:space="preserve">Inconsistência:
</t>
        </r>
        <r>
          <rPr>
            <sz val="9"/>
            <color indexed="81"/>
            <rFont val="Segoe UI"/>
            <family val="2"/>
          </rPr>
          <t xml:space="preserve">- atestado de obra em andamento (HEMOBRÁS) não acervado.
</t>
        </r>
      </text>
    </comment>
  </commentList>
</comments>
</file>

<file path=xl/sharedStrings.xml><?xml version="1.0" encoding="utf-8"?>
<sst xmlns="http://schemas.openxmlformats.org/spreadsheetml/2006/main" count="1140" uniqueCount="208">
  <si>
    <t>ANEXO III - CONDIÇÕES ESPECÍFICAS DAS PROPOSTAS TÉCNICA E DE PREÇO</t>
  </si>
  <si>
    <t>Tempo de Experiência do Coordenador - CG, nos termos do item "1.4.1"</t>
  </si>
  <si>
    <t>≥ 8 e &lt; 9
anos</t>
  </si>
  <si>
    <t>≥ 9 e &lt; 10
anos</t>
  </si>
  <si>
    <t>≥ 10 e &lt; 11
anos</t>
  </si>
  <si>
    <t>≥ 11 e &lt; 12
anos</t>
  </si>
  <si>
    <t>≥ 12 anos</t>
  </si>
  <si>
    <t>Anos</t>
  </si>
  <si>
    <t>Pontos</t>
  </si>
  <si>
    <t>PT</t>
  </si>
  <si>
    <t>Empreendimentos que comprovem a experiência indicada no item "1.4.1"</t>
  </si>
  <si>
    <t>Experiência em empreendimentos conforme alínea:</t>
  </si>
  <si>
    <t>Pontuação do empreendimento
(a)</t>
  </si>
  <si>
    <t>Quantidade de empreendimentos em que o profissional participou (b)</t>
  </si>
  <si>
    <t>Total (a) x (b)</t>
  </si>
  <si>
    <t>Até 2</t>
  </si>
  <si>
    <t>0 a 60</t>
  </si>
  <si>
    <t>Mestrado na Área de Engenharia Civil ou Eletricista ou Mecânico</t>
  </si>
  <si>
    <t>Doutorado na Área de Engenharia Civil ou Eletricista ou Mecânico</t>
  </si>
  <si>
    <t>PE</t>
  </si>
  <si>
    <t>CP</t>
  </si>
  <si>
    <t>Quadro II - Pontuação do Coordenador de Planejamento Estratégico / Eng. Sênior (CPE/ES)</t>
  </si>
  <si>
    <t>Tempo de Experiência do Coordenador de Planejamento Estratégico / Eng. Sênior (CPE/ES), nos termos dos itens "1.4.2 / 1.4.3 / 1.4.4 / 1.4.5"</t>
  </si>
  <si>
    <t>≥ 6 e &lt; 7
anos</t>
  </si>
  <si>
    <t>≥ 7 e &lt; 8
anos</t>
  </si>
  <si>
    <t>≥ 10 anos</t>
  </si>
  <si>
    <t>Empreendimentos que comprovem a experiência indicada nos itens
"1.4.2 / 1.4.3 / 1.4.4 / 1.4.5"</t>
  </si>
  <si>
    <t>1.4.2
Subitens 1 e 2</t>
  </si>
  <si>
    <t>1.4.3
Subitens 1 e 2</t>
  </si>
  <si>
    <t>1.4.4
Subitens 1 e 2</t>
  </si>
  <si>
    <t>1.4.5
Subitens 1 e 2</t>
  </si>
  <si>
    <t>Certificado de Gerenciamento de Projetos PMI ou Certificado de PMP</t>
  </si>
  <si>
    <t>Pós Graduação em Gestão e/ou Administração</t>
  </si>
  <si>
    <t>Quadro III - Pontuação da Metodologia de Trabalho</t>
  </si>
  <si>
    <t>(3)
NOTA TOTAL
(1) X (2)</t>
  </si>
  <si>
    <t>(2)
PESO</t>
  </si>
  <si>
    <t>ITENS DE AVALIAÇÃO</t>
  </si>
  <si>
    <t>ITEM</t>
  </si>
  <si>
    <t>DISCRIMINAÇÃO</t>
  </si>
  <si>
    <t>A</t>
  </si>
  <si>
    <t>Qualidade Técnica:</t>
  </si>
  <si>
    <t>A1</t>
  </si>
  <si>
    <t>Apresentação dos modelos e estrutura dos relatórios citados no ANEXO III.1 - ESPECIFICAÇÕES TÉCNICAS DOS PRODUTOS, conforme ANEXO I - CONDIÇÕES GERAIS DE EXECUÇÃO.</t>
  </si>
  <si>
    <t>Apresentação do Plano de Qualidade para este objeto.</t>
  </si>
  <si>
    <t>A2</t>
  </si>
  <si>
    <t>B</t>
  </si>
  <si>
    <t>Metodologia do Trabalho:</t>
  </si>
  <si>
    <t>B1</t>
  </si>
  <si>
    <t>B2</t>
  </si>
  <si>
    <t>B3</t>
  </si>
  <si>
    <t>B4</t>
  </si>
  <si>
    <t>C</t>
  </si>
  <si>
    <t>C1</t>
  </si>
  <si>
    <t>C2</t>
  </si>
  <si>
    <t>C3</t>
  </si>
  <si>
    <t>Organização:</t>
  </si>
  <si>
    <t xml:space="preserve">Apresentação dos fluxos de comunicação e processos de gerenciamento; </t>
  </si>
  <si>
    <t xml:space="preserve">Apresentação do organograma funcional da equipe técnica </t>
  </si>
  <si>
    <t>NMT TOTAL DA COLUNA (3)</t>
  </si>
  <si>
    <t>NCPE/ES TOTAL DA COLUNA (3)</t>
  </si>
  <si>
    <t>NCG TOTAL DA COLUNA (3)</t>
  </si>
  <si>
    <r>
      <rPr>
        <b/>
        <u/>
        <sz val="10"/>
        <color theme="1"/>
        <rFont val="Arial"/>
        <family val="2"/>
      </rPr>
      <t>0 PONTO</t>
    </r>
    <r>
      <rPr>
        <sz val="10"/>
        <color theme="1"/>
        <rFont val="Arial"/>
        <family val="2"/>
      </rPr>
      <t>: Nesse conceito serão enquadrados os itens de avaliação para os quais a PROPONENTE não apresentou as informações e proposições requeridas.</t>
    </r>
  </si>
  <si>
    <r>
      <t>0,50 PONTO:</t>
    </r>
    <r>
      <rPr>
        <sz val="10"/>
        <color theme="1"/>
        <rFont val="Arial"/>
        <family val="2"/>
      </rPr>
      <t xml:space="preserve"> Nesse conceito serão enquadrados os itens de avaliação para os quais a PROPONENTE apresentou as informações e proposições requeridas, mas contendo omissões ou erros técnicos. </t>
    </r>
  </si>
  <si>
    <r>
      <rPr>
        <b/>
        <u/>
        <sz val="10"/>
        <color theme="1"/>
        <rFont val="Arial"/>
        <family val="2"/>
      </rPr>
      <t>0,75 PONTO</t>
    </r>
    <r>
      <rPr>
        <sz val="10"/>
        <color theme="1"/>
        <rFont val="Arial"/>
        <family val="2"/>
      </rPr>
      <t>: Nesse conceito serão enquadrados os itens de avaliação para os quais a PROPONENTE apresentou as informações e proposições requeridas, no que diz respeito às metodologias correlacionadas e às tarefas que está propondo a realizar, comprovando que oferece condições de atuar com o desempenho exigido no Edital.</t>
    </r>
  </si>
  <si>
    <r>
      <rPr>
        <b/>
        <u/>
        <sz val="10"/>
        <color theme="1"/>
        <rFont val="Arial"/>
        <family val="2"/>
      </rPr>
      <t>1 PONTO</t>
    </r>
    <r>
      <rPr>
        <sz val="10"/>
        <color theme="1"/>
        <rFont val="Arial"/>
        <family val="2"/>
      </rPr>
      <t>: Nesse conceito serão enquadrados os itens de avaliação para os quais a PROPONENTE apresentou as informações e proposições acima das requeridas, no que diz respeito às metodologias correlacionadas e às tarefas que está se propondo a realizar, comprovando que oferece condições de atuar com o desempenho superior ao exigido no Edital.</t>
    </r>
  </si>
  <si>
    <t>(1)
NOTA PARCIAL
0 ou 0,5 ou 0,75 ou 1</t>
  </si>
  <si>
    <t>NOTA</t>
  </si>
  <si>
    <t>Quadro IV - Pontuação da Experiência da Empresa</t>
  </si>
  <si>
    <t>(1)
QTDADE NECESSÁRIA PARA PONTUAR</t>
  </si>
  <si>
    <t>(2)
NOTA TOTAL</t>
  </si>
  <si>
    <t>Gerenciamento de, no mínimo, 1 (um) empreendimento industrial nas áreas farmacêutica, hospitalares ou laboratoriais, totalizando área construída de, no mínimo, 2000 m².</t>
  </si>
  <si>
    <t>1
empreendimento</t>
  </si>
  <si>
    <t>Gerenciamento de Obras com Investimentos totais superiores a R$ 300.000.000,00, em, no máximo, 03 (três) contratos</t>
  </si>
  <si>
    <t>até 3 contratos</t>
  </si>
  <si>
    <t>D</t>
  </si>
  <si>
    <t>E</t>
  </si>
  <si>
    <t>Implantação de um sistema Integrado de Gestão de Documentos (GED)</t>
  </si>
  <si>
    <t>Gerenciamento de Projetos pelas Normas do PMBOOK</t>
  </si>
  <si>
    <t>Apresentar Certificação ISO 9001</t>
  </si>
  <si>
    <t>NEE TOTAL DA COLUNA (2)</t>
  </si>
  <si>
    <t>PONTUAÇÃO OBTIDA</t>
  </si>
  <si>
    <t>PONTOS</t>
  </si>
  <si>
    <t>1.4.1. Coordenador Geral (CG)</t>
  </si>
  <si>
    <t>Deverá ser indicado 1 (um) profissional, graduado em Engenharia ou Arquitetura, com experiência profissional específica na função de Gestão e/ou Coordenação de Equipe para serviços de Supervisão ou Gerenciamentos de Obras, comprovada em Curriculum Vitae e por atestado de capacidade técnica conforme item 1.4, alínea “b”. Este profissional será o elo entre a estrutura da administração central da Contratante e a execução dos serviços relacionados no objeto da presente licitação.</t>
  </si>
  <si>
    <t>Deverá comprovar a coordenação de Supervisão ou Gerenciamento de empreendimentos nos seguintes itens:</t>
  </si>
  <si>
    <t>1. Gerenciamento de Obras com Investimentos totais superiores a R$ 300.000.000,00 (trezentos milhões de reais) em no máximo 3 (três) contratos;</t>
  </si>
  <si>
    <t>1.4.2. Coordenador de Planejamento Estratégico (CPE)</t>
  </si>
  <si>
    <t>Deverá ser indicado 1 (um) profissional graduado em Engenharia Civil ou Arquitetura, com experiência profissional específica na função de Supervisão ou Gerenciamentos de Obras, comprovada em Curriculum Vitae e por atestado de capacidade técnica conforme item 1.4, alínea “b”.</t>
  </si>
  <si>
    <t>Deverá comprovar a coordenação de equipes nas atividades relacionadas ao Planejamento, Monitoramento/Controle de Empreendimentos nos seguintes itens:</t>
  </si>
  <si>
    <t>1.4.3. Engenheiro Sênior Civil (ES)</t>
  </si>
  <si>
    <t>1.4. Equipe Técnica Chave</t>
  </si>
  <si>
    <t>Deverá ser apresentada a relação nominal dos profissionais, relacionados abaixo, que comporão a Equipe Técnica Chave, acompanhada do/da:</t>
  </si>
  <si>
    <r>
      <rPr>
        <b/>
        <sz val="10"/>
        <color theme="1"/>
        <rFont val="Arial"/>
        <family val="2"/>
      </rPr>
      <t>a)</t>
    </r>
    <r>
      <rPr>
        <sz val="10"/>
        <color theme="1"/>
        <rFont val="Arial"/>
        <family val="2"/>
      </rPr>
      <t xml:space="preserve"> Registro do profissional no órgão de classe competente;</t>
    </r>
  </si>
  <si>
    <r>
      <rPr>
        <b/>
        <sz val="10"/>
        <color theme="1"/>
        <rFont val="Arial"/>
        <family val="2"/>
      </rPr>
      <t>b)</t>
    </r>
    <r>
      <rPr>
        <sz val="10"/>
        <color theme="1"/>
        <rFont val="Arial"/>
        <family val="2"/>
      </rPr>
      <t xml:space="preserve"> Currículo, devidamente assinado pelo profissional, que demonstre ter experiência em serviços com características semelhantes às do objeto da presente licitação e que tenha exercido a função para a qual está designado. Deverá ser apresentada descrição sucinta dos serviços em que participou com indicação do porte dos empreendimentos, período e duração destes serviços e empresas contratantes, comprovados através de atestados emitidos por pessoa jurídica de direito público ou privado e respectivos CAT;</t>
    </r>
  </si>
  <si>
    <r>
      <rPr>
        <b/>
        <sz val="10"/>
        <color theme="1"/>
        <rFont val="Arial"/>
        <family val="2"/>
      </rPr>
      <t>b.1)</t>
    </r>
    <r>
      <rPr>
        <sz val="10"/>
        <color theme="1"/>
        <rFont val="Arial"/>
        <family val="2"/>
      </rPr>
      <t xml:space="preserve"> Cada currículo deverá ser limitado ao máximo de 3 (três) páginas, tamanho A4.</t>
    </r>
  </si>
  <si>
    <r>
      <rPr>
        <b/>
        <sz val="10"/>
        <color theme="1"/>
        <rFont val="Arial"/>
        <family val="2"/>
      </rPr>
      <t>b.2)</t>
    </r>
    <r>
      <rPr>
        <sz val="10"/>
        <color theme="1"/>
        <rFont val="Arial"/>
        <family val="2"/>
      </rPr>
      <t xml:space="preserve"> Para atendimento deste item, o(s) atestado(s) apresentado(s) poderá(ão) estar acompanhado(s) de outro documento hábil, a exemplo de contrato de prestação de serviços, desde que haja um elo jurídico entre o atestado e o documento apresentado.</t>
    </r>
  </si>
  <si>
    <r>
      <rPr>
        <b/>
        <sz val="10"/>
        <color theme="1"/>
        <rFont val="Arial"/>
        <family val="2"/>
      </rPr>
      <t>c)</t>
    </r>
    <r>
      <rPr>
        <sz val="10"/>
        <color theme="1"/>
        <rFont val="Arial"/>
        <family val="2"/>
      </rPr>
      <t xml:space="preserve"> Comprovação de vínculo profissional em quadro da licitante, que poderá se dar da seguinte forma:</t>
    </r>
  </si>
  <si>
    <r>
      <rPr>
        <b/>
        <sz val="10"/>
        <color theme="1"/>
        <rFont val="Arial"/>
        <family val="2"/>
      </rPr>
      <t>c.1)</t>
    </r>
    <r>
      <rPr>
        <sz val="10"/>
        <color theme="1"/>
        <rFont val="Arial"/>
        <family val="2"/>
      </rPr>
      <t xml:space="preserve"> no caso de profissional empregado, por meio de Ficha de Registro de Empregado ou cópia da Carteira de Trabalho e Assistência Social – CTPS;</t>
    </r>
  </si>
  <si>
    <r>
      <rPr>
        <b/>
        <sz val="10"/>
        <color theme="1"/>
        <rFont val="Arial"/>
        <family val="2"/>
      </rPr>
      <t>c.3)</t>
    </r>
    <r>
      <rPr>
        <sz val="10"/>
        <color theme="1"/>
        <rFont val="Arial"/>
        <family val="2"/>
      </rPr>
      <t xml:space="preserve"> no caso de profissional autônomo, mediante contrato de prestação de serviços.</t>
    </r>
  </si>
  <si>
    <t>c.3.1) No caso de profissional autônomo, declaração de que caso a empresa licitante vença a disputa participará da execução dos serviços (ANEXO III.3).</t>
  </si>
  <si>
    <r>
      <rPr>
        <b/>
        <sz val="10"/>
        <color theme="1"/>
        <rFont val="Arial"/>
        <family val="2"/>
      </rPr>
      <t>d)</t>
    </r>
    <r>
      <rPr>
        <sz val="10"/>
        <color theme="1"/>
        <rFont val="Arial"/>
        <family val="2"/>
      </rPr>
      <t xml:space="preserve"> Apresentar Declaração de Equipe Técnica Chave conforme ANEXO III.2, preenchida com os dados dos profissionais indicados.</t>
    </r>
  </si>
  <si>
    <t>Deverá comprovar o acompanhamento da execução de atividades relacionadas a Edificações comerciais, Engenharia Civil de empreendimentos de:</t>
  </si>
  <si>
    <t>1. Instalações ou Edificações industriais em geral e ou edificações/serviços;</t>
  </si>
  <si>
    <t>2. Instalações ou edificações de obras civis e/ou obras hospitalares e/ou farmacêuticas e/ou laboratoriais.</t>
  </si>
  <si>
    <t>1.4.4. Engenheiro Sênior Eletricista (ES)</t>
  </si>
  <si>
    <t>Deverá comprovar a participação em atividades relacionadas à Engenharia Elétrica Instalação de empreendimentos de:</t>
  </si>
  <si>
    <t>1. Instalações Elétricas de média e baixas tensões em edificações industriais e/ou edificações comerciais/serviços;</t>
  </si>
  <si>
    <t xml:space="preserve">2. Instalações elétricas de média e baixas tensões em edificações hospitalares. </t>
  </si>
  <si>
    <t>1.4.5. Engenheiro Sênior Mecânico (ES)</t>
  </si>
  <si>
    <t>Deverá comprovar a participação em, no mínimo, duas das atividades relacionadas à Engenharia Mecânica:</t>
  </si>
  <si>
    <t>a) Ventilação e Ar-Condicionado – VAC</t>
  </si>
  <si>
    <t>b) estanqueidade;</t>
  </si>
  <si>
    <t>c) controle de temperatura e isolamento térmico e</t>
  </si>
  <si>
    <t>d) tubulação de empreendimentos em:</t>
  </si>
  <si>
    <t>1. Industriais e ou farmacêutico;</t>
  </si>
  <si>
    <t>2. Hospitalares.</t>
  </si>
  <si>
    <t xml:space="preserve">NCG = </t>
  </si>
  <si>
    <t xml:space="preserve">NCPE/ES = </t>
  </si>
  <si>
    <t xml:space="preserve">NMT = </t>
  </si>
  <si>
    <t xml:space="preserve">NEE = </t>
  </si>
  <si>
    <t>NET - NOTA DA EQUIPE TÉCNICA =</t>
  </si>
  <si>
    <t>( 2 x ( NCG ) + 4 x ( NCPE/ES ) ) / 6</t>
  </si>
  <si>
    <t xml:space="preserve">NT = </t>
  </si>
  <si>
    <t xml:space="preserve">NET = </t>
  </si>
  <si>
    <t>NT = [ ( 4 x NMT ) + ( 3 x NET ) + ( 3 x NEE ) ] / 10</t>
  </si>
  <si>
    <t xml:space="preserve">Apresentação da matriz de responsabilidades com as atividades dos serviços de gerenciamento e indicação das responsabilidades de todos os envolvidos. </t>
  </si>
  <si>
    <t xml:space="preserve"> </t>
  </si>
  <si>
    <t>Item 1 do subitem 1.4.1</t>
  </si>
  <si>
    <t>Item 2 do subitem 1.4.1</t>
  </si>
  <si>
    <t>CRITÉRIOS PARA PONTUAÇÃO DA METODOLOGIA DO TRABALHO</t>
  </si>
  <si>
    <t xml:space="preserve">Deverá ser indicado 1 (um) profissional graduado em Engenharia Elétrica, com experiência profissional específica na Execução ou Implantação de Obras na área de sua formação, comprovada em Curriculum Vitae e por atestado de capacidade técnica conforme item 1.4, alínea “b”. </t>
  </si>
  <si>
    <t xml:space="preserve">Deverá ser indicado 1 (um) profissional graduado em Engenharia Civil ou Arquitetura, com experiência profissional específica na função de Supervisão ou Gerenciamentos de Obras, comprovada em Curriculum Vitae e por atestado de capacidade técnica conforme item 1.4, alínea “b”. </t>
  </si>
  <si>
    <t xml:space="preserve">Deverá ser indicado 1 (um) profissional graduado em Engenharia Mecânica, com experiência profissional específica na Execução ou Implantação de Obras na área de sua formação, comprovada em Curriculum Vitae e por atestado de capacidade técnica conforme item 1.4, alínea “b”. </t>
  </si>
  <si>
    <t>2. Instalações ou Edificações de obras em indústria farmacêutica e/ou obras hospitalares e/ou laboratoriais.</t>
  </si>
  <si>
    <r>
      <rPr>
        <b/>
        <sz val="10"/>
        <color theme="1"/>
        <rFont val="Arial"/>
        <family val="2"/>
      </rPr>
      <t>c.2)</t>
    </r>
    <r>
      <rPr>
        <sz val="10"/>
        <color theme="1"/>
        <rFont val="Arial"/>
        <family val="2"/>
      </rPr>
      <t xml:space="preserve"> no caso de profissional proprietário ou sócio da empresa licitante, mediante apresentação do contrato social em vigor; </t>
    </r>
  </si>
  <si>
    <t xml:space="preserve">2. Instalações ou Edificações específicas na área farmacêutica, hospitalares ou laboratoriais. </t>
  </si>
  <si>
    <t>1. Gerenciamento de Obras com Investimentos totais superiores a R$ 300.000.000,00 (trezentos milhões de reais) em, no máximo, 3 (três) contratos;</t>
  </si>
  <si>
    <t>Texto demonstrativo descrevendo os empreendimentos indicados no ANEXO II – MEMORIAIS DESCRIVOS E PROJETOS EXECUTIVOS DOS EMPREENDIMENTOS, com suas características e particularidades, detalhando a forma como lidará com diferentes naturezas de serviços, especificidades dos empreendimentos, relacionamento com as empresas contratadas, entidades  públicas e com a própria Fundação Butantan;</t>
  </si>
  <si>
    <t xml:space="preserve">Descrição das principais dificuldades inerentes ao desenvolvimento dos serviços objeto desta licitação, nos empreendimentos a serem executados no Complexo Butantan e abrangidos no ANEXO II </t>
  </si>
  <si>
    <t xml:space="preserve">Descrição das etapas e atividades do Plano de Trabalho a ser empregado para o desenvolvimento dos serviços, contemplando a descrição e o detalhamento das atividades e a metodologia de execução, em 
conformidade com o estabelecido no ANEXO I – CONDIÇÕES GERAIS DE EXECUÇÃO. </t>
  </si>
  <si>
    <t xml:space="preserve">Apresentação do método de acompanhamento de cronograma físico e financeiro do contrato. </t>
  </si>
  <si>
    <t>APONTAR O MOUSE DENTRO DA CÉLULA</t>
  </si>
  <si>
    <t>Quadro I - Pontuação do Coordenador Geral (NCG)
Eng. Márcio Francisco dos Santos</t>
  </si>
  <si>
    <t>CPE - Eng. Luciano Pinto Mello
Sênior Civil - Enga. Vilma Helena de Marquis
Sênior Eletricista - Rigoberto Edison Zuniga Ibacache
Sênior Mecânico - Nelson de Carvalho Júnior</t>
  </si>
  <si>
    <t>Quadro I - Pontuação do Coordenador Geral (NCG)
Eng. Luiz Alberto Chiachio Verinaud</t>
  </si>
  <si>
    <t>CPE - Eng. Renato Bellotti da Fonseca
Sênior Civil - Eng. Carlos Alberto Sylos
Sênior Eletricista - Danilo Lacerda Martins
Sênior Mecânico - José Carlos Haiad</t>
  </si>
  <si>
    <t>Quadro I - Pontuação do Coordenador Geral (NCG)
Eng. Wagner Perillo Bassinello</t>
  </si>
  <si>
    <t>CPE - Enga. Francine Nozella de Oliveira
Sênior Civil - Enga. Juliana Sarto Bassinello
Sênior Eletricista - Márcio Flávio Moeller de Carvalho
Sênior Mecânico - Vinicius Augusto dos Santos</t>
  </si>
  <si>
    <t>Quadro I - Pontuação do Coordenador Geral (NCG)
Eng. Gabriel Feriancic</t>
  </si>
  <si>
    <t>Quadro I - Pontuação do Coordenador Geral (NCG)
Eng. Paulo Roberto Haipek</t>
  </si>
  <si>
    <t>CPE - Eng. Paulo Roberto Marques Cintra
Sênior Civil - Eng. Edison Domingues Junior
Sênior Eletricista - Washington Luiz de Souza Junior
Sênior Mecânico - Raymond Liong Howd Khoe</t>
  </si>
  <si>
    <t>Quadro I - Pontuação do Coordenador Geral (NCG)
Eng. Orlando La Bella Filho</t>
  </si>
  <si>
    <t>CPE - Arqto. FIávio Hadlich
Sênior Civil - Enga. Silvana de Fatima Paulon Magri Silva
Sênior Eletricista - Henrique dos Santos
Sênior Mecânico - Sidney Campos da Silva Júnior</t>
  </si>
  <si>
    <t>Notas lançadas em:</t>
  </si>
  <si>
    <t>QUADRO RESUMO DE NOTAS</t>
  </si>
  <si>
    <t>TALLENTO</t>
  </si>
  <si>
    <t>GENPRO</t>
  </si>
  <si>
    <t>PERILLO</t>
  </si>
  <si>
    <t>ET</t>
  </si>
  <si>
    <t>LBR BONIN</t>
  </si>
  <si>
    <t>INOVA</t>
  </si>
  <si>
    <t>NMT - Nota da Metodologia de Trabalho
(Qualidade Técnica, Metodologia de Trabalho e Organização)</t>
  </si>
  <si>
    <t>NET - Nota de Qualificação da Equipe Técnica
(Tempo de Experiência, Empreendimentos e Pós Graduações/Certificados)</t>
  </si>
  <si>
    <t>NT - Nota da Proposta Técnica</t>
  </si>
  <si>
    <t>NT</t>
  </si>
  <si>
    <t>Coordenador de Planejamento Estratégico</t>
  </si>
  <si>
    <t>Engenheiro Sênior Civil</t>
  </si>
  <si>
    <t>Engenheiro Sênior Eletricista</t>
  </si>
  <si>
    <t>Engenheiro Sênior Mecânico</t>
  </si>
  <si>
    <t>METODOLOGIA DE TRABALHO</t>
  </si>
  <si>
    <t>Modelos de Relatórios</t>
  </si>
  <si>
    <t>Plano de Qualidade</t>
  </si>
  <si>
    <t>Descrição dos Empreendimentos</t>
  </si>
  <si>
    <t>Principais Dificuldades</t>
  </si>
  <si>
    <t>Descrição do Plano de Trabalho</t>
  </si>
  <si>
    <t>Método de Acompa/o de Cronograma</t>
  </si>
  <si>
    <t>Fluxos de Comunicação e Processos</t>
  </si>
  <si>
    <t>Organograma Funcional</t>
  </si>
  <si>
    <t>Matriz de Responsabilidade</t>
  </si>
  <si>
    <t>COORDENADOR GERAL</t>
  </si>
  <si>
    <t>Tempo de Experiência</t>
  </si>
  <si>
    <t>Participação em Empreendimentos</t>
  </si>
  <si>
    <t>Mestrado</t>
  </si>
  <si>
    <t>Doutorado</t>
  </si>
  <si>
    <t>Certificado Gerenciamento de Projetos</t>
  </si>
  <si>
    <t>Pós em Gestão/Administração</t>
  </si>
  <si>
    <t>COORD. PLAN. ESTRATÉGICO/ENG. SÊNIORES</t>
  </si>
  <si>
    <t>12 a 20</t>
  </si>
  <si>
    <t>1 a 10</t>
  </si>
  <si>
    <t>EXPERIÊNCIA DA EMPRESA</t>
  </si>
  <si>
    <t>Gerencia/o de emp. ind. farmacêutica, hosp., lab.</t>
  </si>
  <si>
    <t>Investimentos sup. a R$ 300.000.000,00</t>
  </si>
  <si>
    <t>Implantação de GED</t>
  </si>
  <si>
    <t>Gerencia/o pelo PMBOOK</t>
  </si>
  <si>
    <t>Certificação ISO 9001</t>
  </si>
  <si>
    <t>NEE</t>
  </si>
  <si>
    <t>NMT</t>
  </si>
  <si>
    <t>NCPE/ES</t>
  </si>
  <si>
    <t>NCG</t>
  </si>
  <si>
    <t>NET</t>
  </si>
  <si>
    <t>PESO / PONTOS</t>
  </si>
  <si>
    <t>NOTA DO COORDENADOR GERAL</t>
  </si>
  <si>
    <t>NOTA DO COORD. DE PLAN. ESTRATÉGICO E ENG. SENIORES</t>
  </si>
  <si>
    <t>NOTA DE COMPOSIÇÃO DA EQUIPE TÉCNICA</t>
  </si>
  <si>
    <t>NOTA DA METODOLOGIA DE TRABALHO</t>
  </si>
  <si>
    <t>NOTA DE EXPERIÊNCIA DA EMPRESA</t>
  </si>
  <si>
    <t>CPE - Eng. Luis Guilherme Nedavaska
Sênior Civil - Enga. Adriana Kagawa
Sênior Eletricista - Luis Fernando Kyono
Sênior Mecânico - Rafael Viera de Souza
com nome no currículo: Rafael Jacob de Souza</t>
  </si>
  <si>
    <t>NEE - Nota de Qualificação de Experiência da Empresa
(Emp. Gerenciados, Implantação de GED, PMBOOK e ISO 9001)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</si>
</sst>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6"/>
      <color theme="1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5" xfId="0" applyBorder="1"/>
    <xf numFmtId="0" fontId="2" fillId="0" borderId="0" xfId="0" applyFont="1"/>
    <xf numFmtId="0" fontId="2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3" borderId="12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6" fillId="0" borderId="0" xfId="0" applyFont="1"/>
    <xf numFmtId="0" fontId="8" fillId="0" borderId="0" xfId="0" applyFont="1"/>
    <xf numFmtId="2" fontId="0" fillId="0" borderId="4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Protection="1">
      <protection locked="0"/>
    </xf>
    <xf numFmtId="0" fontId="0" fillId="0" borderId="8" xfId="0" applyBorder="1" applyProtection="1"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13" xfId="0" applyBorder="1"/>
    <xf numFmtId="164" fontId="0" fillId="0" borderId="1" xfId="0" applyNumberFormat="1" applyBorder="1" applyAlignment="1">
      <alignment horizontal="center"/>
    </xf>
    <xf numFmtId="0" fontId="0" fillId="0" borderId="16" xfId="0" applyBorder="1"/>
    <xf numFmtId="0" fontId="0" fillId="0" borderId="14" xfId="0" applyBorder="1"/>
    <xf numFmtId="164" fontId="0" fillId="0" borderId="13" xfId="0" applyNumberFormat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1" fillId="6" borderId="4" xfId="0" applyFont="1" applyFill="1" applyBorder="1" applyAlignment="1">
      <alignment horizontal="center"/>
    </xf>
    <xf numFmtId="164" fontId="0" fillId="6" borderId="15" xfId="0" applyNumberForma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0" borderId="2" xfId="0" applyFont="1" applyBorder="1"/>
    <xf numFmtId="0" fontId="0" fillId="0" borderId="8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6" borderId="17" xfId="0" applyFont="1" applyFill="1" applyBorder="1"/>
    <xf numFmtId="0" fontId="1" fillId="6" borderId="19" xfId="0" applyFont="1" applyFill="1" applyBorder="1"/>
    <xf numFmtId="0" fontId="1" fillId="6" borderId="20" xfId="0" applyFont="1" applyFill="1" applyBorder="1"/>
    <xf numFmtId="0" fontId="1" fillId="6" borderId="0" xfId="0" applyFont="1" applyFill="1"/>
    <xf numFmtId="2" fontId="0" fillId="0" borderId="16" xfId="0" applyNumberFormat="1" applyBorder="1" applyAlignment="1">
      <alignment horizontal="center"/>
    </xf>
    <xf numFmtId="164" fontId="0" fillId="0" borderId="0" xfId="0" applyNumberFormat="1"/>
    <xf numFmtId="164" fontId="0" fillId="0" borderId="16" xfId="0" applyNumberFormat="1" applyBorder="1"/>
    <xf numFmtId="2" fontId="0" fillId="0" borderId="14" xfId="0" applyNumberFormat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2" fontId="0" fillId="6" borderId="15" xfId="0" applyNumberForma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7" fillId="0" borderId="2" xfId="1" applyNumberFormat="1" applyFont="1" applyBorder="1" applyAlignment="1">
      <alignment horizontal="center" vertical="center"/>
    </xf>
    <xf numFmtId="2" fontId="7" fillId="0" borderId="8" xfId="1" applyNumberFormat="1" applyFont="1" applyBorder="1" applyAlignment="1">
      <alignment horizontal="center" vertical="center"/>
    </xf>
    <xf numFmtId="2" fontId="7" fillId="0" borderId="3" xfId="1" applyNumberFormat="1" applyFont="1" applyBorder="1" applyAlignment="1">
      <alignment horizontal="center" vertical="center"/>
    </xf>
    <xf numFmtId="2" fontId="7" fillId="0" borderId="6" xfId="1" applyNumberFormat="1" applyFont="1" applyBorder="1" applyAlignment="1">
      <alignment horizontal="center" vertical="center"/>
    </xf>
    <xf numFmtId="2" fontId="7" fillId="0" borderId="9" xfId="1" applyNumberFormat="1" applyFont="1" applyBorder="1" applyAlignment="1">
      <alignment horizontal="center" vertical="center"/>
    </xf>
    <xf numFmtId="2" fontId="7" fillId="0" borderId="7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2" fontId="0" fillId="0" borderId="8" xfId="0" applyNumberFormat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2" fontId="0" fillId="0" borderId="9" xfId="0" applyNumberFormat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0" fillId="4" borderId="2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2"/>
    </xf>
    <xf numFmtId="0" fontId="1" fillId="0" borderId="0" xfId="0" applyFont="1" applyAlignment="1">
      <alignment horizontal="left" vertical="center"/>
    </xf>
    <xf numFmtId="43" fontId="1" fillId="3" borderId="11" xfId="1" applyFont="1" applyFill="1" applyBorder="1" applyAlignment="1">
      <alignment horizontal="center" vertical="center"/>
    </xf>
    <xf numFmtId="43" fontId="1" fillId="3" borderId="12" xfId="1" applyFont="1" applyFill="1" applyBorder="1" applyAlignment="1">
      <alignment horizontal="center" vertical="center"/>
    </xf>
    <xf numFmtId="43" fontId="1" fillId="3" borderId="10" xfId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14" xfId="0" applyFont="1" applyFill="1" applyBorder="1" applyAlignment="1">
      <alignment horizontal="left" vertical="center" wrapText="1" indent="4"/>
    </xf>
    <xf numFmtId="0" fontId="3" fillId="2" borderId="14" xfId="0" applyFont="1" applyFill="1" applyBorder="1" applyAlignment="1">
      <alignment horizontal="left" vertical="center" indent="4"/>
    </xf>
    <xf numFmtId="0" fontId="2" fillId="0" borderId="0" xfId="0" applyFont="1" applyAlignment="1">
      <alignment horizontal="left" vertical="center" indent="2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2" borderId="6" xfId="0" applyFont="1" applyFill="1" applyBorder="1" applyAlignment="1">
      <alignment horizontal="left" vertical="center" wrapText="1" indent="4"/>
    </xf>
    <xf numFmtId="0" fontId="3" fillId="2" borderId="9" xfId="0" applyFont="1" applyFill="1" applyBorder="1" applyAlignment="1">
      <alignment horizontal="left" vertical="center" indent="4"/>
    </xf>
    <xf numFmtId="0" fontId="3" fillId="2" borderId="7" xfId="0" applyFont="1" applyFill="1" applyBorder="1" applyAlignment="1">
      <alignment horizontal="left" vertical="center" indent="4"/>
    </xf>
    <xf numFmtId="0" fontId="12" fillId="2" borderId="6" xfId="0" applyFont="1" applyFill="1" applyBorder="1" applyAlignment="1">
      <alignment horizontal="left" vertical="center" wrapText="1" indent="4"/>
    </xf>
    <xf numFmtId="0" fontId="12" fillId="2" borderId="9" xfId="0" applyFont="1" applyFill="1" applyBorder="1" applyAlignment="1">
      <alignment horizontal="left" vertical="center" indent="4"/>
    </xf>
    <xf numFmtId="0" fontId="12" fillId="2" borderId="7" xfId="0" applyFont="1" applyFill="1" applyBorder="1" applyAlignment="1">
      <alignment horizontal="left" vertical="center" indent="4"/>
    </xf>
    <xf numFmtId="14" fontId="0" fillId="0" borderId="0" xfId="0" applyNumberFormat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 indent="5"/>
    </xf>
    <xf numFmtId="0" fontId="3" fillId="2" borderId="9" xfId="0" applyFont="1" applyFill="1" applyBorder="1" applyAlignment="1">
      <alignment horizontal="left" vertical="center" indent="5"/>
    </xf>
    <xf numFmtId="0" fontId="3" fillId="2" borderId="7" xfId="0" applyFont="1" applyFill="1" applyBorder="1" applyAlignment="1">
      <alignment horizontal="left" vertical="center" indent="5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142875</xdr:colOff>
      <xdr:row>33</xdr:row>
      <xdr:rowOff>0</xdr:rowOff>
    </xdr:from>
    <xdr:to>
      <xdr:col>24</xdr:col>
      <xdr:colOff>142875</xdr:colOff>
      <xdr:row>33</xdr:row>
      <xdr:rowOff>123825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38F029CC-E034-6536-F057-8E6C03B6B152}"/>
            </a:ext>
          </a:extLst>
        </xdr:cNvPr>
        <xdr:cNvCxnSpPr/>
      </xdr:nvCxnSpPr>
      <xdr:spPr>
        <a:xfrm>
          <a:off x="7000875" y="6124575"/>
          <a:ext cx="0" cy="1238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33</xdr:row>
      <xdr:rowOff>133350</xdr:rowOff>
    </xdr:from>
    <xdr:to>
      <xdr:col>24</xdr:col>
      <xdr:colOff>142875</xdr:colOff>
      <xdr:row>33</xdr:row>
      <xdr:rowOff>133350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71E36EAC-0EBA-15DE-5E62-E611F0E92623}"/>
            </a:ext>
          </a:extLst>
        </xdr:cNvPr>
        <xdr:cNvCxnSpPr/>
      </xdr:nvCxnSpPr>
      <xdr:spPr>
        <a:xfrm flipH="1">
          <a:off x="6286500" y="6257925"/>
          <a:ext cx="71437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33</xdr:row>
      <xdr:rowOff>9525</xdr:rowOff>
    </xdr:from>
    <xdr:to>
      <xdr:col>25</xdr:col>
      <xdr:colOff>0</xdr:colOff>
      <xdr:row>33</xdr:row>
      <xdr:rowOff>276225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F3E914D7-290F-1CA5-52FB-5E07989806E4}"/>
            </a:ext>
          </a:extLst>
        </xdr:cNvPr>
        <xdr:cNvCxnSpPr/>
      </xdr:nvCxnSpPr>
      <xdr:spPr>
        <a:xfrm>
          <a:off x="7143750" y="6134100"/>
          <a:ext cx="0" cy="2667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66675</xdr:colOff>
      <xdr:row>33</xdr:row>
      <xdr:rowOff>276225</xdr:rowOff>
    </xdr:from>
    <xdr:to>
      <xdr:col>25</xdr:col>
      <xdr:colOff>0</xdr:colOff>
      <xdr:row>33</xdr:row>
      <xdr:rowOff>276225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350D2495-2B1D-3A13-470B-8C4731132A39}"/>
            </a:ext>
          </a:extLst>
        </xdr:cNvPr>
        <xdr:cNvCxnSpPr/>
      </xdr:nvCxnSpPr>
      <xdr:spPr>
        <a:xfrm flipH="1">
          <a:off x="6353175" y="6400800"/>
          <a:ext cx="79057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A0E9-2442-46FC-BBA9-74C7903B1B57}">
  <sheetPr>
    <tabColor rgb="FFFF0000"/>
  </sheetPr>
  <dimension ref="A1:AP210"/>
  <sheetViews>
    <sheetView workbookViewId="0">
      <selection activeCell="B1" sqref="B1"/>
    </sheetView>
  </sheetViews>
  <sheetFormatPr defaultColWidth="3.3046875" defaultRowHeight="15.5" x14ac:dyDescent="0.35"/>
  <cols>
    <col min="27" max="27" width="5.53515625" customWidth="1"/>
    <col min="29" max="30" width="5.53515625" customWidth="1"/>
  </cols>
  <sheetData>
    <row r="1" spans="2:27" x14ac:dyDescent="0.35">
      <c r="B1" s="1" t="s">
        <v>0</v>
      </c>
    </row>
    <row r="2" spans="2:27" ht="11.25" customHeight="1" x14ac:dyDescent="0.35"/>
    <row r="3" spans="2:27" x14ac:dyDescent="0.35">
      <c r="B3" s="1" t="s">
        <v>90</v>
      </c>
    </row>
    <row r="4" spans="2:27" ht="15" customHeight="1" x14ac:dyDescent="0.35">
      <c r="B4" s="116" t="s">
        <v>91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spans="2:27" x14ac:dyDescent="0.3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spans="2:27" ht="15" customHeight="1" x14ac:dyDescent="0.35">
      <c r="B6" s="3" t="s">
        <v>92</v>
      </c>
    </row>
    <row r="7" spans="2:27" ht="15" customHeight="1" x14ac:dyDescent="0.35">
      <c r="B7" s="116" t="s">
        <v>93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2:27" x14ac:dyDescent="0.35"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2:27" x14ac:dyDescent="0.35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spans="2:27" ht="15" customHeight="1" x14ac:dyDescent="0.35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</row>
    <row r="11" spans="2:27" x14ac:dyDescent="0.35">
      <c r="C11" s="3" t="s">
        <v>94</v>
      </c>
    </row>
    <row r="12" spans="2:27" ht="15" customHeight="1" x14ac:dyDescent="0.35">
      <c r="C12" s="116" t="s">
        <v>95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</row>
    <row r="13" spans="2:27" ht="15" customHeight="1" x14ac:dyDescent="0.35"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2:27" ht="15" customHeight="1" x14ac:dyDescent="0.35">
      <c r="B14" s="8" t="s">
        <v>96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2:27" ht="15" customHeight="1" x14ac:dyDescent="0.35">
      <c r="B15" s="7"/>
      <c r="C15" s="116" t="s">
        <v>97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</row>
    <row r="16" spans="2:27" x14ac:dyDescent="0.35"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2:42" ht="15" customHeight="1" x14ac:dyDescent="0.35">
      <c r="C17" s="116" t="s">
        <v>134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</row>
    <row r="18" spans="2:42" x14ac:dyDescent="0.35">
      <c r="C18" s="8" t="s">
        <v>98</v>
      </c>
    </row>
    <row r="19" spans="2:42" ht="15" customHeight="1" x14ac:dyDescent="0.35">
      <c r="D19" s="116" t="s">
        <v>99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</row>
    <row r="20" spans="2:42" ht="15" customHeight="1" x14ac:dyDescent="0.35"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  <row r="21" spans="2:42" ht="15" customHeight="1" x14ac:dyDescent="0.35">
      <c r="B21" s="116" t="s">
        <v>100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P21" s="15"/>
    </row>
    <row r="22" spans="2:42" ht="11.25" customHeight="1" x14ac:dyDescent="0.35"/>
    <row r="23" spans="2:42" x14ac:dyDescent="0.35">
      <c r="B23" s="1" t="s">
        <v>82</v>
      </c>
    </row>
    <row r="24" spans="2:42" ht="15" customHeight="1" x14ac:dyDescent="0.35">
      <c r="B24" s="116" t="s">
        <v>83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</row>
    <row r="25" spans="2:42" x14ac:dyDescent="0.35"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</row>
    <row r="26" spans="2:42" x14ac:dyDescent="0.35"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2:42" x14ac:dyDescent="0.35"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</row>
    <row r="28" spans="2:42" ht="11.25" customHeight="1" x14ac:dyDescent="0.3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2:42" ht="15" customHeight="1" x14ac:dyDescent="0.35">
      <c r="B29" s="116" t="s">
        <v>84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</row>
    <row r="30" spans="2:42" ht="15" customHeight="1" x14ac:dyDescent="0.35">
      <c r="B30" s="153" t="s">
        <v>85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</row>
    <row r="31" spans="2:42" x14ac:dyDescent="0.35"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</row>
    <row r="32" spans="2:42" ht="15" customHeight="1" x14ac:dyDescent="0.35">
      <c r="B32" s="153" t="s">
        <v>135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</row>
    <row r="33" spans="2:28" ht="11.25" customHeight="1" x14ac:dyDescent="0.35">
      <c r="T33" s="167" t="s">
        <v>141</v>
      </c>
      <c r="U33" s="167"/>
      <c r="V33" s="167"/>
      <c r="W33" s="167"/>
      <c r="X33" s="167"/>
      <c r="Y33" s="167"/>
      <c r="Z33" s="167"/>
      <c r="AA33" s="167"/>
      <c r="AB33" s="167"/>
    </row>
    <row r="34" spans="2:28" ht="36" customHeight="1" x14ac:dyDescent="0.35">
      <c r="B34" s="165" t="s">
        <v>144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</row>
    <row r="35" spans="2:28" ht="18" customHeight="1" x14ac:dyDescent="0.35">
      <c r="B35" s="71" t="s">
        <v>1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AA35" s="3" t="s">
        <v>81</v>
      </c>
    </row>
    <row r="36" spans="2:28" ht="18" customHeight="1" x14ac:dyDescent="0.35">
      <c r="B36" s="102" t="s">
        <v>9</v>
      </c>
      <c r="C36" s="103"/>
      <c r="D36" s="102" t="s">
        <v>7</v>
      </c>
      <c r="E36" s="151"/>
      <c r="F36" s="151"/>
      <c r="G36" s="103"/>
      <c r="H36" s="86" t="s">
        <v>2</v>
      </c>
      <c r="I36" s="71"/>
      <c r="J36" s="71"/>
      <c r="K36" s="86" t="s">
        <v>3</v>
      </c>
      <c r="L36" s="71"/>
      <c r="M36" s="71"/>
      <c r="N36" s="86" t="s">
        <v>4</v>
      </c>
      <c r="O36" s="71"/>
      <c r="P36" s="71"/>
      <c r="Q36" s="86" t="s">
        <v>5</v>
      </c>
      <c r="R36" s="71"/>
      <c r="S36" s="71"/>
      <c r="T36" s="86" t="s">
        <v>6</v>
      </c>
      <c r="U36" s="71"/>
      <c r="V36" s="71"/>
      <c r="W36" s="86" t="s">
        <v>80</v>
      </c>
      <c r="X36" s="71"/>
      <c r="Y36" s="71"/>
      <c r="AA36" s="5">
        <v>0</v>
      </c>
    </row>
    <row r="37" spans="2:28" ht="18" customHeight="1" x14ac:dyDescent="0.35">
      <c r="B37" s="96"/>
      <c r="C37" s="97"/>
      <c r="D37" s="98"/>
      <c r="E37" s="152"/>
      <c r="F37" s="152"/>
      <c r="G37" s="99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AA37" s="5">
        <v>12</v>
      </c>
    </row>
    <row r="38" spans="2:28" ht="18" customHeight="1" x14ac:dyDescent="0.35">
      <c r="B38" s="96"/>
      <c r="C38" s="97"/>
      <c r="D38" s="102" t="s">
        <v>8</v>
      </c>
      <c r="E38" s="151"/>
      <c r="F38" s="151"/>
      <c r="G38" s="103"/>
      <c r="H38" s="71">
        <v>12</v>
      </c>
      <c r="I38" s="71"/>
      <c r="J38" s="71"/>
      <c r="K38" s="71">
        <v>14</v>
      </c>
      <c r="L38" s="71"/>
      <c r="M38" s="71"/>
      <c r="N38" s="71">
        <v>16</v>
      </c>
      <c r="O38" s="71"/>
      <c r="P38" s="71"/>
      <c r="Q38" s="71">
        <v>18</v>
      </c>
      <c r="R38" s="71"/>
      <c r="S38" s="71"/>
      <c r="T38" s="71">
        <v>20</v>
      </c>
      <c r="U38" s="71"/>
      <c r="V38" s="71"/>
      <c r="W38" s="68">
        <v>0</v>
      </c>
      <c r="X38" s="68"/>
      <c r="Y38" s="68"/>
      <c r="AA38" s="5">
        <v>14</v>
      </c>
    </row>
    <row r="39" spans="2:28" ht="18" customHeight="1" x14ac:dyDescent="0.35">
      <c r="B39" s="98"/>
      <c r="C39" s="99"/>
      <c r="D39" s="98"/>
      <c r="E39" s="152"/>
      <c r="F39" s="152"/>
      <c r="G39" s="99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68"/>
      <c r="X39" s="68"/>
      <c r="Y39" s="68"/>
      <c r="AA39" s="5">
        <v>16</v>
      </c>
    </row>
    <row r="40" spans="2:28" ht="18" customHeight="1" x14ac:dyDescent="0.35">
      <c r="B40" s="71" t="s">
        <v>19</v>
      </c>
      <c r="C40" s="71"/>
      <c r="D40" s="171" t="s">
        <v>10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AA40" s="5">
        <v>18</v>
      </c>
    </row>
    <row r="41" spans="2:28" ht="18" customHeight="1" x14ac:dyDescent="0.35">
      <c r="B41" s="71"/>
      <c r="C41" s="71"/>
      <c r="D41" s="172"/>
      <c r="E41" s="173"/>
      <c r="F41" s="173"/>
      <c r="G41" s="86" t="s">
        <v>11</v>
      </c>
      <c r="H41" s="86"/>
      <c r="I41" s="86"/>
      <c r="J41" s="86"/>
      <c r="K41" s="86"/>
      <c r="L41" s="86" t="s">
        <v>12</v>
      </c>
      <c r="M41" s="71"/>
      <c r="N41" s="71"/>
      <c r="O41" s="71"/>
      <c r="P41" s="86" t="s">
        <v>13</v>
      </c>
      <c r="Q41" s="86"/>
      <c r="R41" s="86"/>
      <c r="S41" s="86"/>
      <c r="T41" s="71" t="s">
        <v>14</v>
      </c>
      <c r="U41" s="71"/>
      <c r="V41" s="71"/>
      <c r="AA41" s="5">
        <v>20</v>
      </c>
    </row>
    <row r="42" spans="2:28" ht="18" customHeight="1" x14ac:dyDescent="0.35">
      <c r="B42" s="71"/>
      <c r="C42" s="71"/>
      <c r="D42" s="172"/>
      <c r="E42" s="173"/>
      <c r="F42" s="173"/>
      <c r="G42" s="86"/>
      <c r="H42" s="86"/>
      <c r="I42" s="86"/>
      <c r="J42" s="86"/>
      <c r="K42" s="86"/>
      <c r="L42" s="86"/>
      <c r="M42" s="71"/>
      <c r="N42" s="71"/>
      <c r="O42" s="71"/>
      <c r="P42" s="86"/>
      <c r="Q42" s="86"/>
      <c r="R42" s="86"/>
      <c r="S42" s="86"/>
      <c r="T42" s="71"/>
      <c r="U42" s="71"/>
      <c r="V42" s="71"/>
    </row>
    <row r="43" spans="2:28" ht="18" customHeight="1" x14ac:dyDescent="0.35">
      <c r="B43" s="71"/>
      <c r="C43" s="71"/>
      <c r="D43" s="172"/>
      <c r="E43" s="173"/>
      <c r="F43" s="173"/>
      <c r="G43" s="86"/>
      <c r="H43" s="86"/>
      <c r="I43" s="86"/>
      <c r="J43" s="86"/>
      <c r="K43" s="86"/>
      <c r="L43" s="71"/>
      <c r="M43" s="71"/>
      <c r="N43" s="71"/>
      <c r="O43" s="71"/>
      <c r="P43" s="86"/>
      <c r="Q43" s="86"/>
      <c r="R43" s="86"/>
      <c r="S43" s="86"/>
      <c r="T43" s="71"/>
      <c r="U43" s="71"/>
      <c r="V43" s="71"/>
    </row>
    <row r="44" spans="2:28" ht="18" customHeight="1" x14ac:dyDescent="0.35">
      <c r="B44" s="71"/>
      <c r="C44" s="71"/>
      <c r="D44" s="172"/>
      <c r="E44" s="173"/>
      <c r="F44" s="173"/>
      <c r="G44" s="86"/>
      <c r="H44" s="86"/>
      <c r="I44" s="86"/>
      <c r="J44" s="86"/>
      <c r="K44" s="86"/>
      <c r="L44" s="71"/>
      <c r="M44" s="71"/>
      <c r="N44" s="71"/>
      <c r="O44" s="71"/>
      <c r="P44" s="86"/>
      <c r="Q44" s="86"/>
      <c r="R44" s="86"/>
      <c r="S44" s="86"/>
      <c r="T44" s="71"/>
      <c r="U44" s="71"/>
      <c r="V44" s="71"/>
    </row>
    <row r="45" spans="2:28" ht="18" customHeight="1" x14ac:dyDescent="0.35">
      <c r="B45" s="71"/>
      <c r="C45" s="71"/>
      <c r="D45" s="71" t="s">
        <v>8</v>
      </c>
      <c r="E45" s="71"/>
      <c r="F45" s="71"/>
      <c r="G45" s="86" t="s">
        <v>127</v>
      </c>
      <c r="H45" s="71"/>
      <c r="I45" s="71"/>
      <c r="J45" s="71"/>
      <c r="K45" s="71"/>
      <c r="L45" s="71">
        <v>15</v>
      </c>
      <c r="M45" s="71"/>
      <c r="N45" s="71"/>
      <c r="O45" s="71"/>
      <c r="P45" s="102">
        <v>0</v>
      </c>
      <c r="Q45" s="151"/>
      <c r="R45" s="151"/>
      <c r="S45" s="103"/>
      <c r="T45" s="102" t="s">
        <v>16</v>
      </c>
      <c r="U45" s="151"/>
      <c r="V45" s="103"/>
      <c r="W45" s="68">
        <f>(L45*P45)+(L48*P49)</f>
        <v>0</v>
      </c>
      <c r="X45" s="68"/>
      <c r="Y45" s="68"/>
      <c r="AA45" s="3" t="s">
        <v>81</v>
      </c>
    </row>
    <row r="46" spans="2:28" ht="18" customHeight="1" x14ac:dyDescent="0.35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96"/>
      <c r="Q46" s="124"/>
      <c r="R46" s="124"/>
      <c r="S46" s="97"/>
      <c r="T46" s="96"/>
      <c r="U46" s="124"/>
      <c r="V46" s="97"/>
      <c r="W46" s="68"/>
      <c r="X46" s="68"/>
      <c r="Y46" s="68"/>
      <c r="AA46" s="5">
        <v>0</v>
      </c>
    </row>
    <row r="47" spans="2:28" ht="18" customHeight="1" x14ac:dyDescent="0.35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96" t="s">
        <v>15</v>
      </c>
      <c r="Q47" s="124"/>
      <c r="R47" s="124"/>
      <c r="S47" s="97"/>
      <c r="T47" s="96"/>
      <c r="U47" s="124"/>
      <c r="V47" s="97"/>
      <c r="W47" s="68"/>
      <c r="X47" s="68"/>
      <c r="Y47" s="68"/>
      <c r="AA47" s="5">
        <v>15</v>
      </c>
    </row>
    <row r="48" spans="2:28" ht="18" customHeight="1" x14ac:dyDescent="0.35">
      <c r="B48" s="71"/>
      <c r="C48" s="71"/>
      <c r="D48" s="71"/>
      <c r="E48" s="71"/>
      <c r="F48" s="71"/>
      <c r="G48" s="86" t="s">
        <v>128</v>
      </c>
      <c r="H48" s="71"/>
      <c r="I48" s="71"/>
      <c r="J48" s="71"/>
      <c r="K48" s="71"/>
      <c r="L48" s="71">
        <v>15</v>
      </c>
      <c r="M48" s="71"/>
      <c r="N48" s="71"/>
      <c r="O48" s="71"/>
      <c r="P48" s="96"/>
      <c r="Q48" s="124"/>
      <c r="R48" s="124"/>
      <c r="S48" s="97"/>
      <c r="T48" s="96"/>
      <c r="U48" s="124"/>
      <c r="V48" s="97"/>
      <c r="W48" s="68"/>
      <c r="X48" s="68"/>
      <c r="Y48" s="68"/>
      <c r="AA48" s="5">
        <v>30</v>
      </c>
    </row>
    <row r="49" spans="2:30" ht="18" customHeight="1" x14ac:dyDescent="0.3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96">
        <v>0</v>
      </c>
      <c r="Q49" s="124"/>
      <c r="R49" s="124"/>
      <c r="S49" s="97"/>
      <c r="T49" s="96"/>
      <c r="U49" s="124"/>
      <c r="V49" s="97"/>
      <c r="W49" s="68"/>
      <c r="X49" s="68"/>
      <c r="Y49" s="68"/>
      <c r="AA49" s="5">
        <v>45</v>
      </c>
    </row>
    <row r="50" spans="2:30" ht="18" customHeight="1" x14ac:dyDescent="0.35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98"/>
      <c r="Q50" s="152"/>
      <c r="R50" s="152"/>
      <c r="S50" s="99"/>
      <c r="T50" s="98"/>
      <c r="U50" s="152"/>
      <c r="V50" s="99"/>
      <c r="W50" s="68"/>
      <c r="X50" s="68"/>
      <c r="Y50" s="68"/>
      <c r="AA50" s="5">
        <v>60</v>
      </c>
    </row>
    <row r="51" spans="2:30" ht="18" customHeight="1" x14ac:dyDescent="0.35">
      <c r="B51" s="102" t="s">
        <v>20</v>
      </c>
      <c r="C51" s="103"/>
      <c r="D51" s="71"/>
      <c r="E51" s="71"/>
      <c r="F51" s="71"/>
      <c r="G51" s="86" t="s">
        <v>17</v>
      </c>
      <c r="H51" s="86"/>
      <c r="I51" s="86"/>
      <c r="J51" s="86"/>
      <c r="K51" s="86"/>
      <c r="L51" s="71">
        <v>10</v>
      </c>
      <c r="M51" s="71"/>
      <c r="N51" s="71"/>
      <c r="O51" s="71"/>
      <c r="P51" s="71">
        <v>0</v>
      </c>
      <c r="Q51" s="71"/>
      <c r="R51" s="71"/>
      <c r="S51" s="71"/>
      <c r="T51" s="71">
        <f>L51*P51</f>
        <v>0</v>
      </c>
      <c r="U51" s="71"/>
      <c r="V51" s="71"/>
      <c r="W51" s="68">
        <f>T51</f>
        <v>0</v>
      </c>
      <c r="X51" s="68"/>
      <c r="Y51" s="68"/>
    </row>
    <row r="52" spans="2:30" ht="18" customHeight="1" x14ac:dyDescent="0.35">
      <c r="B52" s="96"/>
      <c r="C52" s="97"/>
      <c r="D52" s="71"/>
      <c r="E52" s="71"/>
      <c r="F52" s="71"/>
      <c r="G52" s="86"/>
      <c r="H52" s="86"/>
      <c r="I52" s="86"/>
      <c r="J52" s="86"/>
      <c r="K52" s="86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68"/>
      <c r="X52" s="68"/>
      <c r="Y52" s="68"/>
      <c r="AA52" s="14"/>
    </row>
    <row r="53" spans="2:30" ht="18" customHeight="1" x14ac:dyDescent="0.35">
      <c r="B53" s="96"/>
      <c r="C53" s="97"/>
      <c r="D53" s="71"/>
      <c r="E53" s="71"/>
      <c r="F53" s="71"/>
      <c r="G53" s="86"/>
      <c r="H53" s="86"/>
      <c r="I53" s="86"/>
      <c r="J53" s="86"/>
      <c r="K53" s="86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68"/>
      <c r="X53" s="68"/>
      <c r="Y53" s="68"/>
      <c r="AD53" s="14"/>
    </row>
    <row r="54" spans="2:30" ht="18" customHeight="1" x14ac:dyDescent="0.35">
      <c r="B54" s="96"/>
      <c r="C54" s="97"/>
      <c r="D54" s="71"/>
      <c r="E54" s="71"/>
      <c r="F54" s="71"/>
      <c r="G54" s="86" t="s">
        <v>18</v>
      </c>
      <c r="H54" s="86"/>
      <c r="I54" s="86"/>
      <c r="J54" s="86"/>
      <c r="K54" s="86"/>
      <c r="L54" s="71">
        <v>10</v>
      </c>
      <c r="M54" s="71"/>
      <c r="N54" s="71"/>
      <c r="O54" s="71"/>
      <c r="P54" s="71">
        <v>0</v>
      </c>
      <c r="Q54" s="71"/>
      <c r="R54" s="71"/>
      <c r="S54" s="71"/>
      <c r="T54" s="71">
        <f>L54*P54</f>
        <v>0</v>
      </c>
      <c r="U54" s="71"/>
      <c r="V54" s="71"/>
      <c r="W54" s="68">
        <f>T54</f>
        <v>0</v>
      </c>
      <c r="X54" s="68"/>
      <c r="Y54" s="68"/>
      <c r="AA54" s="3" t="s">
        <v>81</v>
      </c>
    </row>
    <row r="55" spans="2:30" ht="18" customHeight="1" x14ac:dyDescent="0.35">
      <c r="B55" s="96"/>
      <c r="C55" s="97"/>
      <c r="D55" s="71"/>
      <c r="E55" s="71"/>
      <c r="F55" s="71"/>
      <c r="G55" s="86"/>
      <c r="H55" s="86"/>
      <c r="I55" s="86"/>
      <c r="J55" s="86"/>
      <c r="K55" s="86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68"/>
      <c r="X55" s="68"/>
      <c r="Y55" s="68"/>
      <c r="AA55" s="5">
        <v>0</v>
      </c>
    </row>
    <row r="56" spans="2:30" ht="18" customHeight="1" x14ac:dyDescent="0.35">
      <c r="B56" s="98"/>
      <c r="C56" s="99"/>
      <c r="D56" s="71"/>
      <c r="E56" s="71"/>
      <c r="F56" s="71"/>
      <c r="G56" s="86"/>
      <c r="H56" s="86"/>
      <c r="I56" s="86"/>
      <c r="J56" s="86"/>
      <c r="K56" s="86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68"/>
      <c r="X56" s="68"/>
      <c r="Y56" s="68"/>
      <c r="AA56" s="5">
        <v>10</v>
      </c>
    </row>
    <row r="57" spans="2:30" ht="19.5" customHeight="1" x14ac:dyDescent="0.35">
      <c r="B57" s="87" t="s">
        <v>60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11"/>
      <c r="U57" s="11"/>
      <c r="V57" s="11"/>
      <c r="W57" s="155">
        <f>W38+W45+W51+W54</f>
        <v>0</v>
      </c>
      <c r="X57" s="156"/>
      <c r="Y57" s="157"/>
    </row>
    <row r="59" spans="2:30" ht="19.5" customHeight="1" x14ac:dyDescent="0.35">
      <c r="B59" s="1" t="s">
        <v>86</v>
      </c>
    </row>
    <row r="60" spans="2:30" ht="15" customHeight="1" x14ac:dyDescent="0.35">
      <c r="B60" s="116" t="s">
        <v>87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</row>
    <row r="61" spans="2:30" ht="15" customHeight="1" x14ac:dyDescent="0.35"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</row>
    <row r="62" spans="2:30" ht="15" customHeight="1" x14ac:dyDescent="0.35"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</row>
    <row r="63" spans="2:30" ht="15" customHeight="1" x14ac:dyDescent="0.35">
      <c r="B63" s="116" t="s">
        <v>88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</row>
    <row r="64" spans="2:30" ht="15" customHeight="1" x14ac:dyDescent="0.35"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</row>
    <row r="65" spans="2:27" ht="15" customHeight="1" x14ac:dyDescent="0.35">
      <c r="B65" s="153" t="s">
        <v>136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</row>
    <row r="66" spans="2:27" ht="15" customHeight="1" x14ac:dyDescent="0.35"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</row>
    <row r="67" spans="2:27" ht="15" customHeight="1" x14ac:dyDescent="0.35">
      <c r="B67" s="153" t="s">
        <v>133</v>
      </c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</row>
    <row r="68" spans="2:27" ht="19.5" customHeight="1" x14ac:dyDescent="0.35">
      <c r="B68" s="1" t="s">
        <v>89</v>
      </c>
    </row>
    <row r="69" spans="2:27" ht="15" customHeight="1" x14ac:dyDescent="0.35">
      <c r="B69" s="116" t="s">
        <v>131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</row>
    <row r="70" spans="2:27" ht="15" customHeight="1" x14ac:dyDescent="0.3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</row>
    <row r="71" spans="2:27" ht="15" customHeight="1" x14ac:dyDescent="0.35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</row>
    <row r="72" spans="2:27" ht="15" customHeight="1" x14ac:dyDescent="0.35">
      <c r="B72" s="116" t="s">
        <v>101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</row>
    <row r="73" spans="2:27" ht="15" customHeight="1" x14ac:dyDescent="0.3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</row>
    <row r="74" spans="2:27" ht="15" customHeight="1" x14ac:dyDescent="0.35">
      <c r="B74" s="170" t="s">
        <v>102</v>
      </c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</row>
    <row r="75" spans="2:27" ht="15" customHeight="1" x14ac:dyDescent="0.35">
      <c r="B75" s="153" t="s">
        <v>103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</row>
    <row r="76" spans="2:27" ht="19.5" customHeight="1" x14ac:dyDescent="0.35">
      <c r="B76" s="1" t="s">
        <v>104</v>
      </c>
    </row>
    <row r="77" spans="2:27" ht="15" customHeight="1" x14ac:dyDescent="0.35">
      <c r="B77" s="116" t="s">
        <v>130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</row>
    <row r="78" spans="2:27" ht="15" customHeight="1" x14ac:dyDescent="0.3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</row>
    <row r="79" spans="2:27" ht="15" customHeight="1" x14ac:dyDescent="0.3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</row>
    <row r="80" spans="2:27" ht="15" customHeight="1" x14ac:dyDescent="0.35">
      <c r="B80" s="116" t="s">
        <v>105</v>
      </c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</row>
    <row r="81" spans="2:28" ht="15" customHeight="1" x14ac:dyDescent="0.35">
      <c r="B81" s="153" t="s">
        <v>106</v>
      </c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</row>
    <row r="82" spans="2:28" ht="15" customHeight="1" x14ac:dyDescent="0.35">
      <c r="B82" s="153" t="s">
        <v>107</v>
      </c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</row>
    <row r="83" spans="2:28" x14ac:dyDescent="0.35">
      <c r="B83" s="154" t="s">
        <v>108</v>
      </c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</row>
    <row r="84" spans="2:28" ht="15" customHeight="1" x14ac:dyDescent="0.35">
      <c r="B84" s="116" t="s">
        <v>132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</row>
    <row r="85" spans="2:28" ht="15" customHeight="1" x14ac:dyDescent="0.3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</row>
    <row r="86" spans="2:28" ht="15" customHeight="1" x14ac:dyDescent="0.3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</row>
    <row r="87" spans="2:28" ht="15" customHeight="1" x14ac:dyDescent="0.35">
      <c r="B87" s="116" t="s">
        <v>109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</row>
    <row r="88" spans="2:28" ht="15" customHeight="1" x14ac:dyDescent="0.35">
      <c r="C88" s="8" t="s">
        <v>110</v>
      </c>
    </row>
    <row r="89" spans="2:28" ht="15" customHeight="1" x14ac:dyDescent="0.35">
      <c r="C89" s="8" t="s">
        <v>111</v>
      </c>
    </row>
    <row r="90" spans="2:28" ht="15" customHeight="1" x14ac:dyDescent="0.35">
      <c r="C90" s="8" t="s">
        <v>112</v>
      </c>
    </row>
    <row r="91" spans="2:28" ht="15" customHeight="1" x14ac:dyDescent="0.35">
      <c r="C91" s="8" t="s">
        <v>113</v>
      </c>
    </row>
    <row r="92" spans="2:28" ht="15" customHeight="1" x14ac:dyDescent="0.35">
      <c r="C92" s="3"/>
      <c r="D92" s="8" t="s">
        <v>114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2:28" ht="15" customHeight="1" x14ac:dyDescent="0.35">
      <c r="C93" s="3"/>
      <c r="D93" s="8" t="s">
        <v>115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2:28" ht="15" customHeight="1" x14ac:dyDescent="0.35">
      <c r="T94" s="15"/>
      <c r="U94" s="15"/>
      <c r="V94" s="15"/>
      <c r="W94" s="15"/>
      <c r="X94" s="15"/>
      <c r="Y94" s="15"/>
      <c r="Z94" s="15"/>
      <c r="AA94" s="15"/>
      <c r="AB94" s="15"/>
    </row>
    <row r="95" spans="2:28" ht="19.5" customHeight="1" x14ac:dyDescent="0.35">
      <c r="B95" s="158" t="s">
        <v>21</v>
      </c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</row>
    <row r="96" spans="2:28" ht="58.5" customHeight="1" x14ac:dyDescent="0.35">
      <c r="B96" s="168" t="s">
        <v>145</v>
      </c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</row>
    <row r="97" spans="2:27" ht="19.5" customHeight="1" x14ac:dyDescent="0.35">
      <c r="B97" s="159" t="s">
        <v>22</v>
      </c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1"/>
    </row>
    <row r="98" spans="2:27" ht="19.5" customHeight="1" x14ac:dyDescent="0.35">
      <c r="B98" s="162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4"/>
    </row>
    <row r="99" spans="2:27" ht="19.5" customHeight="1" x14ac:dyDescent="0.35">
      <c r="B99" s="71" t="s">
        <v>9</v>
      </c>
      <c r="C99" s="71"/>
      <c r="D99" s="102" t="s">
        <v>126</v>
      </c>
      <c r="E99" s="151"/>
      <c r="F99" s="151"/>
      <c r="G99" s="103"/>
      <c r="H99" s="86" t="s">
        <v>23</v>
      </c>
      <c r="I99" s="71"/>
      <c r="J99" s="71"/>
      <c r="K99" s="86" t="s">
        <v>24</v>
      </c>
      <c r="L99" s="71"/>
      <c r="M99" s="71"/>
      <c r="N99" s="86" t="s">
        <v>2</v>
      </c>
      <c r="O99" s="71"/>
      <c r="P99" s="71"/>
      <c r="Q99" s="86" t="s">
        <v>3</v>
      </c>
      <c r="R99" s="71"/>
      <c r="S99" s="71"/>
      <c r="T99" s="86" t="s">
        <v>25</v>
      </c>
      <c r="U99" s="71"/>
      <c r="V99" s="71"/>
      <c r="W99" s="86" t="s">
        <v>80</v>
      </c>
      <c r="X99" s="71"/>
      <c r="Y99" s="71"/>
    </row>
    <row r="100" spans="2:27" ht="19.5" customHeight="1" x14ac:dyDescent="0.35">
      <c r="B100" s="71"/>
      <c r="C100" s="71"/>
      <c r="D100" s="98"/>
      <c r="E100" s="152"/>
      <c r="F100" s="152"/>
      <c r="G100" s="99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</row>
    <row r="101" spans="2:27" ht="19.5" customHeight="1" x14ac:dyDescent="0.35">
      <c r="B101" s="71"/>
      <c r="C101" s="71"/>
      <c r="D101" s="102" t="s">
        <v>8</v>
      </c>
      <c r="E101" s="151"/>
      <c r="F101" s="151"/>
      <c r="G101" s="103"/>
      <c r="H101" s="71">
        <v>1</v>
      </c>
      <c r="I101" s="71"/>
      <c r="J101" s="71"/>
      <c r="K101" s="71">
        <v>2</v>
      </c>
      <c r="L101" s="71"/>
      <c r="M101" s="71"/>
      <c r="N101" s="71">
        <v>5</v>
      </c>
      <c r="O101" s="71"/>
      <c r="P101" s="71"/>
      <c r="Q101" s="71">
        <v>7</v>
      </c>
      <c r="R101" s="71"/>
      <c r="S101" s="71"/>
      <c r="T101" s="71">
        <v>10</v>
      </c>
      <c r="U101" s="71"/>
      <c r="V101" s="71"/>
      <c r="W101" s="68">
        <v>0</v>
      </c>
      <c r="X101" s="68"/>
      <c r="Y101" s="68"/>
      <c r="AA101" s="3" t="s">
        <v>81</v>
      </c>
    </row>
    <row r="102" spans="2:27" ht="19.5" customHeight="1" x14ac:dyDescent="0.35">
      <c r="B102" s="71"/>
      <c r="C102" s="71"/>
      <c r="D102" s="98"/>
      <c r="E102" s="152"/>
      <c r="F102" s="152"/>
      <c r="G102" s="99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68"/>
      <c r="X102" s="68"/>
      <c r="Y102" s="68"/>
      <c r="AA102" s="5">
        <v>0</v>
      </c>
    </row>
    <row r="103" spans="2:27" ht="19.5" customHeight="1" x14ac:dyDescent="0.35">
      <c r="B103" s="71"/>
      <c r="C103" s="71"/>
      <c r="D103" s="102" t="s">
        <v>8</v>
      </c>
      <c r="E103" s="151"/>
      <c r="F103" s="151"/>
      <c r="G103" s="103"/>
      <c r="H103" s="71">
        <v>1</v>
      </c>
      <c r="I103" s="71"/>
      <c r="J103" s="71"/>
      <c r="K103" s="71">
        <v>2</v>
      </c>
      <c r="L103" s="71"/>
      <c r="M103" s="71"/>
      <c r="N103" s="71">
        <v>5</v>
      </c>
      <c r="O103" s="71"/>
      <c r="P103" s="71"/>
      <c r="Q103" s="71">
        <v>7</v>
      </c>
      <c r="R103" s="71"/>
      <c r="S103" s="71"/>
      <c r="T103" s="71">
        <v>10</v>
      </c>
      <c r="U103" s="71"/>
      <c r="V103" s="71"/>
      <c r="W103" s="68">
        <v>0</v>
      </c>
      <c r="X103" s="68"/>
      <c r="Y103" s="68"/>
      <c r="AA103" s="5">
        <v>1</v>
      </c>
    </row>
    <row r="104" spans="2:27" ht="19.5" customHeight="1" x14ac:dyDescent="0.35">
      <c r="B104" s="71"/>
      <c r="C104" s="71"/>
      <c r="D104" s="98"/>
      <c r="E104" s="152"/>
      <c r="F104" s="152"/>
      <c r="G104" s="99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68"/>
      <c r="X104" s="68"/>
      <c r="Y104" s="68"/>
      <c r="AA104" s="5">
        <v>2</v>
      </c>
    </row>
    <row r="105" spans="2:27" ht="19.5" customHeight="1" x14ac:dyDescent="0.35">
      <c r="B105" s="71"/>
      <c r="C105" s="71"/>
      <c r="D105" s="102" t="s">
        <v>8</v>
      </c>
      <c r="E105" s="151"/>
      <c r="F105" s="151"/>
      <c r="G105" s="103"/>
      <c r="H105" s="71">
        <v>1</v>
      </c>
      <c r="I105" s="71"/>
      <c r="J105" s="71"/>
      <c r="K105" s="71">
        <v>2</v>
      </c>
      <c r="L105" s="71"/>
      <c r="M105" s="71"/>
      <c r="N105" s="71">
        <v>5</v>
      </c>
      <c r="O105" s="71"/>
      <c r="P105" s="71"/>
      <c r="Q105" s="71">
        <v>7</v>
      </c>
      <c r="R105" s="71"/>
      <c r="S105" s="71"/>
      <c r="T105" s="71">
        <v>10</v>
      </c>
      <c r="U105" s="71"/>
      <c r="V105" s="71"/>
      <c r="W105" s="68">
        <v>0</v>
      </c>
      <c r="X105" s="68"/>
      <c r="Y105" s="68"/>
      <c r="AA105" s="5">
        <v>5</v>
      </c>
    </row>
    <row r="106" spans="2:27" ht="19.5" customHeight="1" x14ac:dyDescent="0.35">
      <c r="B106" s="71"/>
      <c r="C106" s="71"/>
      <c r="D106" s="98"/>
      <c r="E106" s="152"/>
      <c r="F106" s="152"/>
      <c r="G106" s="99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68"/>
      <c r="X106" s="68"/>
      <c r="Y106" s="68"/>
      <c r="AA106" s="5">
        <v>7</v>
      </c>
    </row>
    <row r="107" spans="2:27" ht="19.5" customHeight="1" x14ac:dyDescent="0.35">
      <c r="B107" s="71"/>
      <c r="C107" s="71"/>
      <c r="D107" s="102" t="s">
        <v>8</v>
      </c>
      <c r="E107" s="151"/>
      <c r="F107" s="151"/>
      <c r="G107" s="103"/>
      <c r="H107" s="71">
        <v>1</v>
      </c>
      <c r="I107" s="71"/>
      <c r="J107" s="71"/>
      <c r="K107" s="71">
        <v>2</v>
      </c>
      <c r="L107" s="71"/>
      <c r="M107" s="71"/>
      <c r="N107" s="71">
        <v>5</v>
      </c>
      <c r="O107" s="71"/>
      <c r="P107" s="71"/>
      <c r="Q107" s="71">
        <v>7</v>
      </c>
      <c r="R107" s="71"/>
      <c r="S107" s="71"/>
      <c r="T107" s="71">
        <v>10</v>
      </c>
      <c r="U107" s="71"/>
      <c r="V107" s="71"/>
      <c r="W107" s="68">
        <v>0</v>
      </c>
      <c r="X107" s="68"/>
      <c r="Y107" s="68"/>
      <c r="AA107" s="5">
        <v>10</v>
      </c>
    </row>
    <row r="108" spans="2:27" ht="19.5" customHeight="1" x14ac:dyDescent="0.35">
      <c r="B108" s="71"/>
      <c r="C108" s="71"/>
      <c r="D108" s="98"/>
      <c r="E108" s="152"/>
      <c r="F108" s="152"/>
      <c r="G108" s="99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68"/>
      <c r="X108" s="68"/>
      <c r="Y108" s="68"/>
    </row>
    <row r="109" spans="2:27" ht="19.5" customHeight="1" x14ac:dyDescent="0.35">
      <c r="B109" s="102" t="s">
        <v>19</v>
      </c>
      <c r="C109" s="103"/>
      <c r="D109" s="144" t="s">
        <v>26</v>
      </c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2:27" ht="19.5" customHeight="1" x14ac:dyDescent="0.35">
      <c r="B110" s="96"/>
      <c r="C110" s="97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2:27" ht="19.5" customHeight="1" x14ac:dyDescent="0.35">
      <c r="B111" s="96"/>
      <c r="C111" s="97"/>
      <c r="D111" s="145"/>
      <c r="E111" s="146"/>
      <c r="F111" s="133" t="s">
        <v>11</v>
      </c>
      <c r="G111" s="138"/>
      <c r="H111" s="138"/>
      <c r="I111" s="138"/>
      <c r="J111" s="138"/>
      <c r="K111" s="134"/>
      <c r="L111" s="86" t="s">
        <v>12</v>
      </c>
      <c r="M111" s="71"/>
      <c r="N111" s="71"/>
      <c r="O111" s="71"/>
      <c r="P111" s="86" t="s">
        <v>13</v>
      </c>
      <c r="Q111" s="86"/>
      <c r="R111" s="86"/>
      <c r="S111" s="86"/>
      <c r="T111" s="71" t="s">
        <v>14</v>
      </c>
      <c r="U111" s="71"/>
      <c r="V111" s="71"/>
    </row>
    <row r="112" spans="2:27" ht="19.5" customHeight="1" x14ac:dyDescent="0.35">
      <c r="B112" s="96"/>
      <c r="C112" s="97"/>
      <c r="D112" s="147"/>
      <c r="E112" s="148"/>
      <c r="F112" s="135"/>
      <c r="G112" s="125"/>
      <c r="H112" s="125"/>
      <c r="I112" s="125"/>
      <c r="J112" s="125"/>
      <c r="K112" s="126"/>
      <c r="L112" s="86"/>
      <c r="M112" s="71"/>
      <c r="N112" s="71"/>
      <c r="O112" s="71"/>
      <c r="P112" s="86"/>
      <c r="Q112" s="86"/>
      <c r="R112" s="86"/>
      <c r="S112" s="86"/>
      <c r="T112" s="71"/>
      <c r="U112" s="71"/>
      <c r="V112" s="71"/>
    </row>
    <row r="113" spans="2:22" ht="19.5" customHeight="1" x14ac:dyDescent="0.35">
      <c r="B113" s="96"/>
      <c r="C113" s="97"/>
      <c r="D113" s="147"/>
      <c r="E113" s="148"/>
      <c r="F113" s="135"/>
      <c r="G113" s="125"/>
      <c r="H113" s="125"/>
      <c r="I113" s="125"/>
      <c r="J113" s="125"/>
      <c r="K113" s="126"/>
      <c r="L113" s="71"/>
      <c r="M113" s="71"/>
      <c r="N113" s="71"/>
      <c r="O113" s="71"/>
      <c r="P113" s="86"/>
      <c r="Q113" s="86"/>
      <c r="R113" s="86"/>
      <c r="S113" s="86"/>
      <c r="T113" s="71"/>
      <c r="U113" s="71"/>
      <c r="V113" s="71"/>
    </row>
    <row r="114" spans="2:22" ht="19.5" customHeight="1" x14ac:dyDescent="0.35">
      <c r="B114" s="96"/>
      <c r="C114" s="97"/>
      <c r="D114" s="149"/>
      <c r="E114" s="150"/>
      <c r="F114" s="136"/>
      <c r="G114" s="139"/>
      <c r="H114" s="139"/>
      <c r="I114" s="139"/>
      <c r="J114" s="139"/>
      <c r="K114" s="137"/>
      <c r="L114" s="71"/>
      <c r="M114" s="71"/>
      <c r="N114" s="71"/>
      <c r="O114" s="71"/>
      <c r="P114" s="86"/>
      <c r="Q114" s="86"/>
      <c r="R114" s="86"/>
      <c r="S114" s="86"/>
      <c r="T114" s="71"/>
      <c r="U114" s="71"/>
      <c r="V114" s="71"/>
    </row>
    <row r="115" spans="2:22" ht="19.5" customHeight="1" x14ac:dyDescent="0.35">
      <c r="B115" s="96"/>
      <c r="C115" s="97"/>
      <c r="D115" s="102" t="s">
        <v>8</v>
      </c>
      <c r="E115" s="103"/>
      <c r="F115" s="133" t="s">
        <v>27</v>
      </c>
      <c r="G115" s="138"/>
      <c r="H115" s="138"/>
      <c r="I115" s="138"/>
      <c r="J115" s="138"/>
      <c r="K115" s="134"/>
      <c r="L115" s="71">
        <v>10</v>
      </c>
      <c r="M115" s="71"/>
      <c r="N115" s="71"/>
      <c r="O115" s="71"/>
      <c r="P115" s="141">
        <v>0</v>
      </c>
      <c r="Q115" s="141">
        <v>1</v>
      </c>
      <c r="R115" s="141">
        <v>1</v>
      </c>
      <c r="S115" s="141">
        <v>1</v>
      </c>
      <c r="T115" s="142">
        <f t="shared" ref="T115:T126" si="0">L115*P115</f>
        <v>0</v>
      </c>
      <c r="U115" s="142"/>
      <c r="V115" s="142"/>
    </row>
    <row r="116" spans="2:22" ht="19.5" customHeight="1" x14ac:dyDescent="0.35">
      <c r="B116" s="96"/>
      <c r="C116" s="97"/>
      <c r="D116" s="96"/>
      <c r="E116" s="97"/>
      <c r="F116" s="136"/>
      <c r="G116" s="139"/>
      <c r="H116" s="139"/>
      <c r="I116" s="139"/>
      <c r="J116" s="139"/>
      <c r="K116" s="137"/>
      <c r="L116" s="71"/>
      <c r="M116" s="71"/>
      <c r="N116" s="71"/>
      <c r="O116" s="71"/>
      <c r="P116" s="141">
        <v>1</v>
      </c>
      <c r="Q116" s="141">
        <v>1</v>
      </c>
      <c r="R116" s="141">
        <v>1</v>
      </c>
      <c r="S116" s="141">
        <v>1</v>
      </c>
      <c r="T116" s="142"/>
      <c r="U116" s="142"/>
      <c r="V116" s="142"/>
    </row>
    <row r="117" spans="2:22" ht="19.5" customHeight="1" x14ac:dyDescent="0.35">
      <c r="B117" s="96"/>
      <c r="C117" s="97"/>
      <c r="D117" s="96"/>
      <c r="E117" s="97"/>
      <c r="F117" s="133" t="s">
        <v>28</v>
      </c>
      <c r="G117" s="138"/>
      <c r="H117" s="138"/>
      <c r="I117" s="138"/>
      <c r="J117" s="138"/>
      <c r="K117" s="134"/>
      <c r="L117" s="71">
        <v>10</v>
      </c>
      <c r="M117" s="71"/>
      <c r="N117" s="71"/>
      <c r="O117" s="71"/>
      <c r="P117" s="141">
        <v>0</v>
      </c>
      <c r="Q117" s="141">
        <v>1</v>
      </c>
      <c r="R117" s="141">
        <v>1</v>
      </c>
      <c r="S117" s="141">
        <v>1</v>
      </c>
      <c r="T117" s="142">
        <f t="shared" si="0"/>
        <v>0</v>
      </c>
      <c r="U117" s="142"/>
      <c r="V117" s="142"/>
    </row>
    <row r="118" spans="2:22" ht="19.5" customHeight="1" x14ac:dyDescent="0.35">
      <c r="B118" s="96"/>
      <c r="C118" s="97"/>
      <c r="D118" s="96"/>
      <c r="E118" s="97"/>
      <c r="F118" s="136"/>
      <c r="G118" s="139"/>
      <c r="H118" s="139"/>
      <c r="I118" s="139"/>
      <c r="J118" s="139"/>
      <c r="K118" s="137"/>
      <c r="L118" s="71"/>
      <c r="M118" s="71"/>
      <c r="N118" s="71"/>
      <c r="O118" s="71"/>
      <c r="P118" s="141">
        <v>1</v>
      </c>
      <c r="Q118" s="141">
        <v>1</v>
      </c>
      <c r="R118" s="141">
        <v>1</v>
      </c>
      <c r="S118" s="141">
        <v>1</v>
      </c>
      <c r="T118" s="142"/>
      <c r="U118" s="142"/>
      <c r="V118" s="142"/>
    </row>
    <row r="119" spans="2:22" ht="19.5" customHeight="1" x14ac:dyDescent="0.35">
      <c r="B119" s="96"/>
      <c r="C119" s="97"/>
      <c r="D119" s="96"/>
      <c r="E119" s="97"/>
      <c r="F119" s="133" t="s">
        <v>29</v>
      </c>
      <c r="G119" s="138"/>
      <c r="H119" s="138"/>
      <c r="I119" s="138"/>
      <c r="J119" s="138"/>
      <c r="K119" s="134"/>
      <c r="L119" s="71">
        <v>10</v>
      </c>
      <c r="M119" s="71"/>
      <c r="N119" s="71"/>
      <c r="O119" s="71"/>
      <c r="P119" s="141">
        <v>0</v>
      </c>
      <c r="Q119" s="141">
        <v>1</v>
      </c>
      <c r="R119" s="141">
        <v>1</v>
      </c>
      <c r="S119" s="141">
        <v>1</v>
      </c>
      <c r="T119" s="142">
        <f t="shared" si="0"/>
        <v>0</v>
      </c>
      <c r="U119" s="142"/>
      <c r="V119" s="142"/>
    </row>
    <row r="120" spans="2:22" ht="19.5" customHeight="1" x14ac:dyDescent="0.35">
      <c r="B120" s="96"/>
      <c r="C120" s="97"/>
      <c r="D120" s="96"/>
      <c r="E120" s="97"/>
      <c r="F120" s="136"/>
      <c r="G120" s="139"/>
      <c r="H120" s="139"/>
      <c r="I120" s="139"/>
      <c r="J120" s="139"/>
      <c r="K120" s="137"/>
      <c r="L120" s="71"/>
      <c r="M120" s="71"/>
      <c r="N120" s="71"/>
      <c r="O120" s="71"/>
      <c r="P120" s="141">
        <v>1</v>
      </c>
      <c r="Q120" s="141">
        <v>1</v>
      </c>
      <c r="R120" s="141">
        <v>1</v>
      </c>
      <c r="S120" s="141">
        <v>1</v>
      </c>
      <c r="T120" s="142"/>
      <c r="U120" s="142"/>
      <c r="V120" s="142"/>
    </row>
    <row r="121" spans="2:22" ht="19.5" customHeight="1" x14ac:dyDescent="0.35">
      <c r="B121" s="96"/>
      <c r="C121" s="97"/>
      <c r="D121" s="96"/>
      <c r="E121" s="97"/>
      <c r="F121" s="133" t="s">
        <v>30</v>
      </c>
      <c r="G121" s="138"/>
      <c r="H121" s="138"/>
      <c r="I121" s="138"/>
      <c r="J121" s="138"/>
      <c r="K121" s="134"/>
      <c r="L121" s="71">
        <v>10</v>
      </c>
      <c r="M121" s="71"/>
      <c r="N121" s="71"/>
      <c r="O121" s="71"/>
      <c r="P121" s="141">
        <v>0</v>
      </c>
      <c r="Q121" s="141">
        <v>1</v>
      </c>
      <c r="R121" s="141">
        <v>1</v>
      </c>
      <c r="S121" s="141">
        <v>1</v>
      </c>
      <c r="T121" s="142">
        <f t="shared" si="0"/>
        <v>0</v>
      </c>
      <c r="U121" s="142"/>
      <c r="V121" s="142"/>
    </row>
    <row r="122" spans="2:22" ht="19.5" customHeight="1" x14ac:dyDescent="0.35">
      <c r="B122" s="98"/>
      <c r="C122" s="99"/>
      <c r="D122" s="98"/>
      <c r="E122" s="99"/>
      <c r="F122" s="136"/>
      <c r="G122" s="139"/>
      <c r="H122" s="139"/>
      <c r="I122" s="139"/>
      <c r="J122" s="139"/>
      <c r="K122" s="137"/>
      <c r="L122" s="71"/>
      <c r="M122" s="71"/>
      <c r="N122" s="71"/>
      <c r="O122" s="71"/>
      <c r="P122" s="141">
        <v>1</v>
      </c>
      <c r="Q122" s="141">
        <v>1</v>
      </c>
      <c r="R122" s="141">
        <v>1</v>
      </c>
      <c r="S122" s="141">
        <v>1</v>
      </c>
      <c r="T122" s="142"/>
      <c r="U122" s="142"/>
      <c r="V122" s="142"/>
    </row>
    <row r="123" spans="2:22" ht="19.5" customHeight="1" x14ac:dyDescent="0.35">
      <c r="B123" s="71" t="s">
        <v>20</v>
      </c>
      <c r="C123" s="71"/>
      <c r="D123" s="71" t="s">
        <v>8</v>
      </c>
      <c r="E123" s="71"/>
      <c r="F123" s="86" t="s">
        <v>31</v>
      </c>
      <c r="G123" s="86"/>
      <c r="H123" s="86"/>
      <c r="I123" s="86"/>
      <c r="J123" s="86"/>
      <c r="K123" s="86"/>
      <c r="L123" s="71">
        <v>10</v>
      </c>
      <c r="M123" s="71"/>
      <c r="N123" s="71"/>
      <c r="O123" s="71"/>
      <c r="P123" s="141">
        <v>0</v>
      </c>
      <c r="Q123" s="141">
        <v>1</v>
      </c>
      <c r="R123" s="141">
        <v>1</v>
      </c>
      <c r="S123" s="141">
        <v>1</v>
      </c>
      <c r="T123" s="142">
        <f t="shared" si="0"/>
        <v>0</v>
      </c>
      <c r="U123" s="142"/>
      <c r="V123" s="142"/>
    </row>
    <row r="124" spans="2:22" ht="19.5" customHeight="1" x14ac:dyDescent="0.35">
      <c r="B124" s="71"/>
      <c r="C124" s="71"/>
      <c r="D124" s="71"/>
      <c r="E124" s="71"/>
      <c r="F124" s="86"/>
      <c r="G124" s="86"/>
      <c r="H124" s="86"/>
      <c r="I124" s="86"/>
      <c r="J124" s="86"/>
      <c r="K124" s="86"/>
      <c r="L124" s="71"/>
      <c r="M124" s="71"/>
      <c r="N124" s="71"/>
      <c r="O124" s="71"/>
      <c r="P124" s="141">
        <v>1</v>
      </c>
      <c r="Q124" s="141">
        <v>1</v>
      </c>
      <c r="R124" s="141">
        <v>1</v>
      </c>
      <c r="S124" s="141">
        <v>1</v>
      </c>
      <c r="T124" s="142"/>
      <c r="U124" s="142"/>
      <c r="V124" s="142"/>
    </row>
    <row r="125" spans="2:22" ht="19.5" customHeight="1" x14ac:dyDescent="0.35">
      <c r="B125" s="71"/>
      <c r="C125" s="71"/>
      <c r="D125" s="71"/>
      <c r="E125" s="71"/>
      <c r="F125" s="86"/>
      <c r="G125" s="86"/>
      <c r="H125" s="86"/>
      <c r="I125" s="86"/>
      <c r="J125" s="86"/>
      <c r="K125" s="86"/>
      <c r="L125" s="71"/>
      <c r="M125" s="71"/>
      <c r="N125" s="71"/>
      <c r="O125" s="71"/>
      <c r="P125" s="141">
        <v>1</v>
      </c>
      <c r="Q125" s="141">
        <v>1</v>
      </c>
      <c r="R125" s="141">
        <v>1</v>
      </c>
      <c r="S125" s="141">
        <v>1</v>
      </c>
      <c r="T125" s="142"/>
      <c r="U125" s="142"/>
      <c r="V125" s="142"/>
    </row>
    <row r="126" spans="2:22" ht="19.5" customHeight="1" x14ac:dyDescent="0.35">
      <c r="B126" s="71"/>
      <c r="C126" s="71"/>
      <c r="D126" s="71"/>
      <c r="E126" s="71"/>
      <c r="F126" s="86" t="s">
        <v>32</v>
      </c>
      <c r="G126" s="86"/>
      <c r="H126" s="86"/>
      <c r="I126" s="86"/>
      <c r="J126" s="86"/>
      <c r="K126" s="86"/>
      <c r="L126" s="71">
        <v>10</v>
      </c>
      <c r="M126" s="71"/>
      <c r="N126" s="71"/>
      <c r="O126" s="71"/>
      <c r="P126" s="141">
        <v>0</v>
      </c>
      <c r="Q126" s="141">
        <v>1</v>
      </c>
      <c r="R126" s="141">
        <v>1</v>
      </c>
      <c r="S126" s="141">
        <v>1</v>
      </c>
      <c r="T126" s="142">
        <f t="shared" si="0"/>
        <v>0</v>
      </c>
      <c r="U126" s="142"/>
      <c r="V126" s="142"/>
    </row>
    <row r="127" spans="2:22" ht="19.5" customHeight="1" x14ac:dyDescent="0.35">
      <c r="B127" s="71"/>
      <c r="C127" s="71"/>
      <c r="D127" s="71"/>
      <c r="E127" s="71"/>
      <c r="F127" s="86"/>
      <c r="G127" s="86"/>
      <c r="H127" s="86"/>
      <c r="I127" s="86"/>
      <c r="J127" s="86"/>
      <c r="K127" s="86"/>
      <c r="L127" s="71"/>
      <c r="M127" s="71"/>
      <c r="N127" s="71"/>
      <c r="O127" s="71"/>
      <c r="P127" s="141">
        <v>1</v>
      </c>
      <c r="Q127" s="141">
        <v>1</v>
      </c>
      <c r="R127" s="141">
        <v>1</v>
      </c>
      <c r="S127" s="141">
        <v>1</v>
      </c>
      <c r="T127" s="142"/>
      <c r="U127" s="142"/>
      <c r="V127" s="142"/>
    </row>
    <row r="128" spans="2:22" ht="19.5" customHeight="1" x14ac:dyDescent="0.35">
      <c r="B128" s="71"/>
      <c r="C128" s="71"/>
      <c r="D128" s="71"/>
      <c r="E128" s="71"/>
      <c r="F128" s="86"/>
      <c r="G128" s="86"/>
      <c r="H128" s="86"/>
      <c r="I128" s="86"/>
      <c r="J128" s="86"/>
      <c r="K128" s="86"/>
      <c r="L128" s="71"/>
      <c r="M128" s="71"/>
      <c r="N128" s="71"/>
      <c r="O128" s="71"/>
      <c r="P128" s="141">
        <v>1</v>
      </c>
      <c r="Q128" s="141">
        <v>1</v>
      </c>
      <c r="R128" s="141">
        <v>1</v>
      </c>
      <c r="S128" s="141">
        <v>1</v>
      </c>
      <c r="T128" s="142"/>
      <c r="U128" s="142"/>
      <c r="V128" s="142"/>
    </row>
    <row r="129" spans="2:28" ht="19.5" customHeight="1" x14ac:dyDescent="0.35">
      <c r="B129" s="87" t="s">
        <v>59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140">
        <f>W101+W103+W105+W107+T115+T117+T119+T121+T123+T126</f>
        <v>0</v>
      </c>
      <c r="U129" s="140"/>
      <c r="V129" s="140"/>
    </row>
    <row r="130" spans="2:28" ht="19.5" customHeight="1" x14ac:dyDescent="0.35"/>
    <row r="131" spans="2:28" ht="19.5" customHeight="1" x14ac:dyDescent="0.35">
      <c r="B131" s="1" t="s">
        <v>129</v>
      </c>
    </row>
    <row r="132" spans="2:28" ht="15" customHeight="1" x14ac:dyDescent="0.35">
      <c r="B132" s="116" t="s">
        <v>61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</row>
    <row r="133" spans="2:28" ht="15" customHeight="1" x14ac:dyDescent="0.35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AA133" s="17" t="s">
        <v>66</v>
      </c>
      <c r="AB133" s="16"/>
    </row>
    <row r="134" spans="2:28" ht="15" customHeight="1" x14ac:dyDescent="0.35">
      <c r="B134" s="143" t="s">
        <v>62</v>
      </c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AA134" s="18">
        <v>0</v>
      </c>
      <c r="AB134" s="16"/>
    </row>
    <row r="135" spans="2:28" ht="15" customHeight="1" x14ac:dyDescent="0.35"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AA135" s="18">
        <v>0.5</v>
      </c>
      <c r="AB135" s="16"/>
    </row>
    <row r="136" spans="2:28" ht="15" customHeight="1" x14ac:dyDescent="0.35">
      <c r="B136" s="116" t="s">
        <v>63</v>
      </c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AA136" s="18">
        <v>0.75</v>
      </c>
      <c r="AB136" s="16"/>
    </row>
    <row r="137" spans="2:28" ht="15" customHeight="1" x14ac:dyDescent="0.35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AA137" s="18">
        <v>1</v>
      </c>
      <c r="AB137" s="16"/>
    </row>
    <row r="138" spans="2:28" ht="15" customHeight="1" x14ac:dyDescent="0.35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</row>
    <row r="139" spans="2:28" ht="15" customHeight="1" x14ac:dyDescent="0.35">
      <c r="B139" s="116" t="s">
        <v>64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</row>
    <row r="140" spans="2:28" ht="15" customHeight="1" x14ac:dyDescent="0.35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</row>
    <row r="141" spans="2:28" ht="15" customHeight="1" x14ac:dyDescent="0.35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</row>
    <row r="142" spans="2:28" ht="15" customHeight="1" x14ac:dyDescent="0.35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</row>
    <row r="143" spans="2:28" ht="14.25" customHeight="1" x14ac:dyDescent="0.35"/>
    <row r="144" spans="2:28" ht="19.5" customHeight="1" x14ac:dyDescent="0.35">
      <c r="B144" s="93" t="s">
        <v>33</v>
      </c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5"/>
      <c r="Z144" s="9"/>
      <c r="AA144" s="10"/>
      <c r="AB144" s="10"/>
    </row>
    <row r="145" spans="1:25" ht="19.5" customHeight="1" x14ac:dyDescent="0.35">
      <c r="B145" s="71" t="s">
        <v>36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86" t="s">
        <v>65</v>
      </c>
      <c r="P145" s="86"/>
      <c r="Q145" s="86"/>
      <c r="R145" s="86"/>
      <c r="S145" s="86"/>
      <c r="T145" s="86"/>
      <c r="U145" s="133" t="s">
        <v>35</v>
      </c>
      <c r="V145" s="134"/>
      <c r="W145" s="133" t="s">
        <v>34</v>
      </c>
      <c r="X145" s="138"/>
      <c r="Y145" s="134"/>
    </row>
    <row r="146" spans="1:25" ht="19.5" customHeight="1" x14ac:dyDescent="0.35">
      <c r="B146" s="71" t="s">
        <v>37</v>
      </c>
      <c r="C146" s="71"/>
      <c r="D146" s="71" t="s">
        <v>38</v>
      </c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86"/>
      <c r="P146" s="86"/>
      <c r="Q146" s="86"/>
      <c r="R146" s="86"/>
      <c r="S146" s="86"/>
      <c r="T146" s="86"/>
      <c r="U146" s="135"/>
      <c r="V146" s="126"/>
      <c r="W146" s="135"/>
      <c r="X146" s="125"/>
      <c r="Y146" s="126"/>
    </row>
    <row r="147" spans="1:25" ht="19.5" customHeight="1" x14ac:dyDescent="0.35"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86"/>
      <c r="P147" s="86"/>
      <c r="Q147" s="86"/>
      <c r="R147" s="86"/>
      <c r="S147" s="86"/>
      <c r="T147" s="86"/>
      <c r="U147" s="136"/>
      <c r="V147" s="137"/>
      <c r="W147" s="136"/>
      <c r="X147" s="139"/>
      <c r="Y147" s="137"/>
    </row>
    <row r="148" spans="1:25" ht="19.5" customHeight="1" x14ac:dyDescent="0.35">
      <c r="B148" s="102" t="s">
        <v>39</v>
      </c>
      <c r="C148" s="103"/>
      <c r="D148" s="104" t="s">
        <v>40</v>
      </c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6"/>
    </row>
    <row r="149" spans="1:25" ht="19.5" customHeight="1" x14ac:dyDescent="0.35">
      <c r="A149" s="2"/>
      <c r="B149" s="124" t="s">
        <v>41</v>
      </c>
      <c r="C149" s="97"/>
      <c r="D149" s="112" t="s">
        <v>42</v>
      </c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27">
        <v>0</v>
      </c>
      <c r="P149" s="108"/>
      <c r="Q149" s="108"/>
      <c r="R149" s="108"/>
      <c r="S149" s="108"/>
      <c r="T149" s="109"/>
      <c r="U149" s="82">
        <v>15</v>
      </c>
      <c r="V149" s="83"/>
      <c r="W149" s="82">
        <f>(O149*U149)+(O152*U152)</f>
        <v>5</v>
      </c>
      <c r="X149" s="107"/>
      <c r="Y149" s="83"/>
    </row>
    <row r="150" spans="1:25" ht="19.5" customHeight="1" x14ac:dyDescent="0.35">
      <c r="A150" s="2"/>
      <c r="B150" s="124"/>
      <c r="C150" s="97"/>
      <c r="D150" s="115"/>
      <c r="E150" s="116"/>
      <c r="F150" s="116"/>
      <c r="G150" s="116"/>
      <c r="H150" s="116"/>
      <c r="I150" s="116"/>
      <c r="J150" s="116"/>
      <c r="K150" s="116"/>
      <c r="L150" s="116"/>
      <c r="M150" s="116"/>
      <c r="N150" s="117"/>
      <c r="O150" s="128"/>
      <c r="P150" s="110"/>
      <c r="Q150" s="110"/>
      <c r="R150" s="110"/>
      <c r="S150" s="110"/>
      <c r="T150" s="111"/>
      <c r="U150" s="100"/>
      <c r="V150" s="101"/>
      <c r="W150" s="100"/>
      <c r="X150" s="69"/>
      <c r="Y150" s="101"/>
    </row>
    <row r="151" spans="1:25" ht="19.5" customHeight="1" x14ac:dyDescent="0.35">
      <c r="A151" s="2"/>
      <c r="B151" s="124"/>
      <c r="C151" s="97"/>
      <c r="D151" s="118"/>
      <c r="E151" s="119"/>
      <c r="F151" s="119"/>
      <c r="G151" s="119"/>
      <c r="H151" s="119"/>
      <c r="I151" s="119"/>
      <c r="J151" s="119"/>
      <c r="K151" s="119"/>
      <c r="L151" s="119"/>
      <c r="M151" s="119"/>
      <c r="N151" s="120"/>
      <c r="O151" s="129"/>
      <c r="P151" s="122"/>
      <c r="Q151" s="122"/>
      <c r="R151" s="122"/>
      <c r="S151" s="122"/>
      <c r="T151" s="123"/>
      <c r="U151" s="100"/>
      <c r="V151" s="101"/>
      <c r="W151" s="100"/>
      <c r="X151" s="69"/>
      <c r="Y151" s="101"/>
    </row>
    <row r="152" spans="1:25" s="3" customFormat="1" ht="19.5" customHeight="1" x14ac:dyDescent="0.25">
      <c r="A152" s="4"/>
      <c r="B152" s="125" t="s">
        <v>44</v>
      </c>
      <c r="C152" s="126"/>
      <c r="D152" s="130" t="s">
        <v>43</v>
      </c>
      <c r="E152" s="131"/>
      <c r="F152" s="131"/>
      <c r="G152" s="131"/>
      <c r="H152" s="131"/>
      <c r="I152" s="131"/>
      <c r="J152" s="131"/>
      <c r="K152" s="131"/>
      <c r="L152" s="131"/>
      <c r="M152" s="131"/>
      <c r="N152" s="132"/>
      <c r="O152" s="108">
        <v>0.5</v>
      </c>
      <c r="P152" s="108"/>
      <c r="Q152" s="108"/>
      <c r="R152" s="108"/>
      <c r="S152" s="108"/>
      <c r="T152" s="109"/>
      <c r="U152" s="82">
        <v>10</v>
      </c>
      <c r="V152" s="83"/>
      <c r="W152" s="100"/>
      <c r="X152" s="69"/>
      <c r="Y152" s="101"/>
    </row>
    <row r="153" spans="1:25" ht="19.5" customHeight="1" x14ac:dyDescent="0.35">
      <c r="B153" s="102" t="s">
        <v>45</v>
      </c>
      <c r="C153" s="103"/>
      <c r="D153" s="104" t="s">
        <v>46</v>
      </c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6"/>
    </row>
    <row r="154" spans="1:25" ht="19.5" customHeight="1" x14ac:dyDescent="0.35">
      <c r="B154" s="96" t="s">
        <v>47</v>
      </c>
      <c r="C154" s="97"/>
      <c r="D154" s="112" t="s">
        <v>137</v>
      </c>
      <c r="E154" s="113"/>
      <c r="F154" s="113"/>
      <c r="G154" s="113"/>
      <c r="H154" s="113"/>
      <c r="I154" s="113"/>
      <c r="J154" s="113"/>
      <c r="K154" s="113"/>
      <c r="L154" s="113"/>
      <c r="M154" s="113"/>
      <c r="N154" s="114"/>
      <c r="O154" s="108">
        <v>0.5</v>
      </c>
      <c r="P154" s="108"/>
      <c r="Q154" s="108"/>
      <c r="R154" s="108"/>
      <c r="S154" s="108"/>
      <c r="T154" s="109"/>
      <c r="U154" s="82">
        <v>15</v>
      </c>
      <c r="V154" s="83"/>
      <c r="W154" s="82">
        <f>(O154*U154)+(O161*U161)+(O164*U164)+(O169*U169)</f>
        <v>32.5</v>
      </c>
      <c r="X154" s="107"/>
      <c r="Y154" s="83"/>
    </row>
    <row r="155" spans="1:25" ht="19.5" customHeight="1" x14ac:dyDescent="0.35">
      <c r="B155" s="96"/>
      <c r="C155" s="97"/>
      <c r="D155" s="115"/>
      <c r="E155" s="116"/>
      <c r="F155" s="116"/>
      <c r="G155" s="116"/>
      <c r="H155" s="116"/>
      <c r="I155" s="116"/>
      <c r="J155" s="116"/>
      <c r="K155" s="116"/>
      <c r="L155" s="116"/>
      <c r="M155" s="116"/>
      <c r="N155" s="117"/>
      <c r="O155" s="110"/>
      <c r="P155" s="110"/>
      <c r="Q155" s="110"/>
      <c r="R155" s="110"/>
      <c r="S155" s="110"/>
      <c r="T155" s="111"/>
      <c r="U155" s="100"/>
      <c r="V155" s="101"/>
      <c r="W155" s="100"/>
      <c r="X155" s="69"/>
      <c r="Y155" s="101"/>
    </row>
    <row r="156" spans="1:25" ht="19.5" customHeight="1" x14ac:dyDescent="0.35">
      <c r="B156" s="96"/>
      <c r="C156" s="97"/>
      <c r="D156" s="115"/>
      <c r="E156" s="116"/>
      <c r="F156" s="116"/>
      <c r="G156" s="116"/>
      <c r="H156" s="116"/>
      <c r="I156" s="116"/>
      <c r="J156" s="116"/>
      <c r="K156" s="116"/>
      <c r="L156" s="116"/>
      <c r="M156" s="116"/>
      <c r="N156" s="117"/>
      <c r="O156" s="110"/>
      <c r="P156" s="110"/>
      <c r="Q156" s="110"/>
      <c r="R156" s="110"/>
      <c r="S156" s="110"/>
      <c r="T156" s="111"/>
      <c r="U156" s="100"/>
      <c r="V156" s="101"/>
      <c r="W156" s="100"/>
      <c r="X156" s="69"/>
      <c r="Y156" s="101"/>
    </row>
    <row r="157" spans="1:25" ht="19.5" customHeight="1" x14ac:dyDescent="0.35">
      <c r="B157" s="96"/>
      <c r="C157" s="97"/>
      <c r="D157" s="115"/>
      <c r="E157" s="116"/>
      <c r="F157" s="116"/>
      <c r="G157" s="116"/>
      <c r="H157" s="116"/>
      <c r="I157" s="116"/>
      <c r="J157" s="116"/>
      <c r="K157" s="116"/>
      <c r="L157" s="116"/>
      <c r="M157" s="116"/>
      <c r="N157" s="117"/>
      <c r="O157" s="110"/>
      <c r="P157" s="110"/>
      <c r="Q157" s="110"/>
      <c r="R157" s="110"/>
      <c r="S157" s="110"/>
      <c r="T157" s="111"/>
      <c r="U157" s="100"/>
      <c r="V157" s="101"/>
      <c r="W157" s="100"/>
      <c r="X157" s="69"/>
      <c r="Y157" s="101"/>
    </row>
    <row r="158" spans="1:25" ht="19.5" customHeight="1" x14ac:dyDescent="0.35">
      <c r="B158" s="96"/>
      <c r="C158" s="97"/>
      <c r="D158" s="115"/>
      <c r="E158" s="116"/>
      <c r="F158" s="116"/>
      <c r="G158" s="116"/>
      <c r="H158" s="116"/>
      <c r="I158" s="116"/>
      <c r="J158" s="116"/>
      <c r="K158" s="116"/>
      <c r="L158" s="116"/>
      <c r="M158" s="116"/>
      <c r="N158" s="117"/>
      <c r="O158" s="110"/>
      <c r="P158" s="110"/>
      <c r="Q158" s="110"/>
      <c r="R158" s="110"/>
      <c r="S158" s="110"/>
      <c r="T158" s="111"/>
      <c r="U158" s="100"/>
      <c r="V158" s="101"/>
      <c r="W158" s="100"/>
      <c r="X158" s="69"/>
      <c r="Y158" s="101"/>
    </row>
    <row r="159" spans="1:25" ht="19.5" customHeight="1" x14ac:dyDescent="0.35">
      <c r="B159" s="96"/>
      <c r="C159" s="97"/>
      <c r="D159" s="115"/>
      <c r="E159" s="116"/>
      <c r="F159" s="116"/>
      <c r="G159" s="116"/>
      <c r="H159" s="116"/>
      <c r="I159" s="116"/>
      <c r="J159" s="116"/>
      <c r="K159" s="116"/>
      <c r="L159" s="116"/>
      <c r="M159" s="116"/>
      <c r="N159" s="117"/>
      <c r="O159" s="110"/>
      <c r="P159" s="110"/>
      <c r="Q159" s="110"/>
      <c r="R159" s="110"/>
      <c r="S159" s="110"/>
      <c r="T159" s="111"/>
      <c r="U159" s="100"/>
      <c r="V159" s="101"/>
      <c r="W159" s="100"/>
      <c r="X159" s="69"/>
      <c r="Y159" s="101"/>
    </row>
    <row r="160" spans="1:25" ht="19.5" customHeight="1" x14ac:dyDescent="0.35">
      <c r="B160" s="96"/>
      <c r="C160" s="97"/>
      <c r="D160" s="118"/>
      <c r="E160" s="119"/>
      <c r="F160" s="119"/>
      <c r="G160" s="119"/>
      <c r="H160" s="119"/>
      <c r="I160" s="119"/>
      <c r="J160" s="119"/>
      <c r="K160" s="119"/>
      <c r="L160" s="119"/>
      <c r="M160" s="119"/>
      <c r="N160" s="120"/>
      <c r="O160" s="110"/>
      <c r="P160" s="110"/>
      <c r="Q160" s="110"/>
      <c r="R160" s="110"/>
      <c r="S160" s="110"/>
      <c r="T160" s="111"/>
      <c r="U160" s="100"/>
      <c r="V160" s="101"/>
      <c r="W160" s="100"/>
      <c r="X160" s="69"/>
      <c r="Y160" s="101"/>
    </row>
    <row r="161" spans="2:25" ht="19.5" customHeight="1" x14ac:dyDescent="0.35">
      <c r="B161" s="96" t="s">
        <v>48</v>
      </c>
      <c r="C161" s="97"/>
      <c r="D161" s="112" t="s">
        <v>138</v>
      </c>
      <c r="E161" s="113"/>
      <c r="F161" s="113"/>
      <c r="G161" s="113"/>
      <c r="H161" s="113"/>
      <c r="I161" s="113"/>
      <c r="J161" s="113"/>
      <c r="K161" s="113"/>
      <c r="L161" s="113"/>
      <c r="M161" s="113"/>
      <c r="N161" s="114"/>
      <c r="O161" s="108">
        <v>1</v>
      </c>
      <c r="P161" s="108"/>
      <c r="Q161" s="108"/>
      <c r="R161" s="108"/>
      <c r="S161" s="108"/>
      <c r="T161" s="109"/>
      <c r="U161" s="82">
        <v>10</v>
      </c>
      <c r="V161" s="83"/>
      <c r="W161" s="100"/>
      <c r="X161" s="69"/>
      <c r="Y161" s="101"/>
    </row>
    <row r="162" spans="2:25" ht="19.5" customHeight="1" x14ac:dyDescent="0.35">
      <c r="B162" s="96"/>
      <c r="C162" s="97"/>
      <c r="D162" s="115"/>
      <c r="E162" s="116"/>
      <c r="F162" s="116"/>
      <c r="G162" s="116"/>
      <c r="H162" s="116"/>
      <c r="I162" s="116"/>
      <c r="J162" s="116"/>
      <c r="K162" s="116"/>
      <c r="L162" s="116"/>
      <c r="M162" s="116"/>
      <c r="N162" s="117"/>
      <c r="O162" s="110"/>
      <c r="P162" s="110"/>
      <c r="Q162" s="110"/>
      <c r="R162" s="110"/>
      <c r="S162" s="110"/>
      <c r="T162" s="111"/>
      <c r="U162" s="100"/>
      <c r="V162" s="101"/>
      <c r="W162" s="100"/>
      <c r="X162" s="69"/>
      <c r="Y162" s="101"/>
    </row>
    <row r="163" spans="2:25" ht="19.5" customHeight="1" x14ac:dyDescent="0.35">
      <c r="B163" s="96"/>
      <c r="C163" s="97"/>
      <c r="D163" s="118"/>
      <c r="E163" s="119"/>
      <c r="F163" s="119"/>
      <c r="G163" s="119"/>
      <c r="H163" s="119"/>
      <c r="I163" s="119"/>
      <c r="J163" s="119"/>
      <c r="K163" s="119"/>
      <c r="L163" s="119"/>
      <c r="M163" s="119"/>
      <c r="N163" s="120"/>
      <c r="O163" s="110"/>
      <c r="P163" s="110"/>
      <c r="Q163" s="110"/>
      <c r="R163" s="110"/>
      <c r="S163" s="110"/>
      <c r="T163" s="111"/>
      <c r="U163" s="100"/>
      <c r="V163" s="101"/>
      <c r="W163" s="100"/>
      <c r="X163" s="69"/>
      <c r="Y163" s="101"/>
    </row>
    <row r="164" spans="2:25" ht="19.5" customHeight="1" x14ac:dyDescent="0.35">
      <c r="B164" s="96" t="s">
        <v>49</v>
      </c>
      <c r="C164" s="97"/>
      <c r="D164" s="112" t="s">
        <v>139</v>
      </c>
      <c r="E164" s="113"/>
      <c r="F164" s="113"/>
      <c r="G164" s="113"/>
      <c r="H164" s="113"/>
      <c r="I164" s="113"/>
      <c r="J164" s="113"/>
      <c r="K164" s="113"/>
      <c r="L164" s="113"/>
      <c r="M164" s="113"/>
      <c r="N164" s="114"/>
      <c r="O164" s="108">
        <v>0.5</v>
      </c>
      <c r="P164" s="108"/>
      <c r="Q164" s="108"/>
      <c r="R164" s="108"/>
      <c r="S164" s="108"/>
      <c r="T164" s="109"/>
      <c r="U164" s="82">
        <v>10</v>
      </c>
      <c r="V164" s="83"/>
      <c r="W164" s="100"/>
      <c r="X164" s="69"/>
      <c r="Y164" s="101"/>
    </row>
    <row r="165" spans="2:25" ht="19.5" customHeight="1" x14ac:dyDescent="0.35">
      <c r="B165" s="96"/>
      <c r="C165" s="97"/>
      <c r="D165" s="115"/>
      <c r="E165" s="116"/>
      <c r="F165" s="116"/>
      <c r="G165" s="116"/>
      <c r="H165" s="116"/>
      <c r="I165" s="116"/>
      <c r="J165" s="116"/>
      <c r="K165" s="116"/>
      <c r="L165" s="116"/>
      <c r="M165" s="116"/>
      <c r="N165" s="117"/>
      <c r="O165" s="110"/>
      <c r="P165" s="110"/>
      <c r="Q165" s="110"/>
      <c r="R165" s="110"/>
      <c r="S165" s="110"/>
      <c r="T165" s="111"/>
      <c r="U165" s="100"/>
      <c r="V165" s="101"/>
      <c r="W165" s="100"/>
      <c r="X165" s="69"/>
      <c r="Y165" s="101"/>
    </row>
    <row r="166" spans="2:25" ht="19.5" customHeight="1" x14ac:dyDescent="0.35">
      <c r="B166" s="96"/>
      <c r="C166" s="97"/>
      <c r="D166" s="115"/>
      <c r="E166" s="116"/>
      <c r="F166" s="116"/>
      <c r="G166" s="116"/>
      <c r="H166" s="116"/>
      <c r="I166" s="116"/>
      <c r="J166" s="116"/>
      <c r="K166" s="116"/>
      <c r="L166" s="116"/>
      <c r="M166" s="116"/>
      <c r="N166" s="117"/>
      <c r="O166" s="110"/>
      <c r="P166" s="110"/>
      <c r="Q166" s="110"/>
      <c r="R166" s="110"/>
      <c r="S166" s="110"/>
      <c r="T166" s="111"/>
      <c r="U166" s="100"/>
      <c r="V166" s="101"/>
      <c r="W166" s="100"/>
      <c r="X166" s="69"/>
      <c r="Y166" s="101"/>
    </row>
    <row r="167" spans="2:25" ht="19.5" customHeight="1" x14ac:dyDescent="0.35">
      <c r="B167" s="96"/>
      <c r="C167" s="97"/>
      <c r="D167" s="115"/>
      <c r="E167" s="116"/>
      <c r="F167" s="116"/>
      <c r="G167" s="116"/>
      <c r="H167" s="116"/>
      <c r="I167" s="116"/>
      <c r="J167" s="116"/>
      <c r="K167" s="116"/>
      <c r="L167" s="116"/>
      <c r="M167" s="116"/>
      <c r="N167" s="117"/>
      <c r="O167" s="110"/>
      <c r="P167" s="110"/>
      <c r="Q167" s="110"/>
      <c r="R167" s="110"/>
      <c r="S167" s="110"/>
      <c r="T167" s="111"/>
      <c r="U167" s="100"/>
      <c r="V167" s="101"/>
      <c r="W167" s="100"/>
      <c r="X167" s="69"/>
      <c r="Y167" s="101"/>
    </row>
    <row r="168" spans="2:25" ht="19.5" customHeight="1" x14ac:dyDescent="0.35">
      <c r="B168" s="96"/>
      <c r="C168" s="97"/>
      <c r="D168" s="118"/>
      <c r="E168" s="119"/>
      <c r="F168" s="119"/>
      <c r="G168" s="119"/>
      <c r="H168" s="119"/>
      <c r="I168" s="119"/>
      <c r="J168" s="119"/>
      <c r="K168" s="119"/>
      <c r="L168" s="119"/>
      <c r="M168" s="119"/>
      <c r="N168" s="120"/>
      <c r="O168" s="110"/>
      <c r="P168" s="110"/>
      <c r="Q168" s="110"/>
      <c r="R168" s="110"/>
      <c r="S168" s="110"/>
      <c r="T168" s="111"/>
      <c r="U168" s="100"/>
      <c r="V168" s="101"/>
      <c r="W168" s="100"/>
      <c r="X168" s="69"/>
      <c r="Y168" s="101"/>
    </row>
    <row r="169" spans="2:25" ht="19.5" customHeight="1" x14ac:dyDescent="0.35">
      <c r="B169" s="96" t="s">
        <v>50</v>
      </c>
      <c r="C169" s="97"/>
      <c r="D169" s="112" t="s">
        <v>140</v>
      </c>
      <c r="E169" s="113"/>
      <c r="F169" s="113"/>
      <c r="G169" s="113"/>
      <c r="H169" s="113"/>
      <c r="I169" s="113"/>
      <c r="J169" s="113"/>
      <c r="K169" s="113"/>
      <c r="L169" s="113"/>
      <c r="M169" s="113"/>
      <c r="N169" s="114"/>
      <c r="O169" s="108">
        <v>1</v>
      </c>
      <c r="P169" s="108"/>
      <c r="Q169" s="108"/>
      <c r="R169" s="108"/>
      <c r="S169" s="108"/>
      <c r="T169" s="109"/>
      <c r="U169" s="82">
        <v>10</v>
      </c>
      <c r="V169" s="83"/>
      <c r="W169" s="100"/>
      <c r="X169" s="69"/>
      <c r="Y169" s="101"/>
    </row>
    <row r="170" spans="2:25" ht="19.5" customHeight="1" x14ac:dyDescent="0.35">
      <c r="B170" s="96"/>
      <c r="C170" s="97"/>
      <c r="D170" s="118"/>
      <c r="E170" s="119"/>
      <c r="F170" s="119"/>
      <c r="G170" s="119"/>
      <c r="H170" s="119"/>
      <c r="I170" s="119"/>
      <c r="J170" s="119"/>
      <c r="K170" s="119"/>
      <c r="L170" s="119"/>
      <c r="M170" s="119"/>
      <c r="N170" s="120"/>
      <c r="O170" s="110"/>
      <c r="P170" s="110"/>
      <c r="Q170" s="110"/>
      <c r="R170" s="110"/>
      <c r="S170" s="110"/>
      <c r="T170" s="111"/>
      <c r="U170" s="100"/>
      <c r="V170" s="101"/>
      <c r="W170" s="100"/>
      <c r="X170" s="69"/>
      <c r="Y170" s="101"/>
    </row>
    <row r="171" spans="2:25" ht="19.5" customHeight="1" x14ac:dyDescent="0.35">
      <c r="B171" s="102" t="s">
        <v>51</v>
      </c>
      <c r="C171" s="103"/>
      <c r="D171" s="104" t="s">
        <v>55</v>
      </c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6"/>
    </row>
    <row r="172" spans="2:25" ht="19.5" customHeight="1" x14ac:dyDescent="0.35">
      <c r="B172" s="96" t="s">
        <v>52</v>
      </c>
      <c r="C172" s="97"/>
      <c r="D172" s="79" t="s">
        <v>56</v>
      </c>
      <c r="E172" s="80"/>
      <c r="F172" s="80"/>
      <c r="G172" s="80"/>
      <c r="H172" s="80"/>
      <c r="I172" s="80"/>
      <c r="J172" s="80"/>
      <c r="K172" s="80"/>
      <c r="L172" s="80"/>
      <c r="M172" s="80"/>
      <c r="N172" s="81"/>
      <c r="O172" s="108">
        <v>0.5</v>
      </c>
      <c r="P172" s="108"/>
      <c r="Q172" s="108"/>
      <c r="R172" s="108"/>
      <c r="S172" s="108"/>
      <c r="T172" s="109"/>
      <c r="U172" s="82">
        <v>10</v>
      </c>
      <c r="V172" s="83"/>
      <c r="W172" s="82">
        <f>(O172*U172)+(O174*U174)+(O176*U176)</f>
        <v>15</v>
      </c>
      <c r="X172" s="107"/>
      <c r="Y172" s="83"/>
    </row>
    <row r="173" spans="2:25" ht="19.5" customHeight="1" x14ac:dyDescent="0.35">
      <c r="B173" s="96"/>
      <c r="C173" s="97"/>
      <c r="D173" s="79"/>
      <c r="E173" s="80"/>
      <c r="F173" s="80"/>
      <c r="G173" s="80"/>
      <c r="H173" s="80"/>
      <c r="I173" s="80"/>
      <c r="J173" s="80"/>
      <c r="K173" s="80"/>
      <c r="L173" s="80"/>
      <c r="M173" s="80"/>
      <c r="N173" s="81"/>
      <c r="O173" s="122"/>
      <c r="P173" s="122"/>
      <c r="Q173" s="122"/>
      <c r="R173" s="122"/>
      <c r="S173" s="122"/>
      <c r="T173" s="123"/>
      <c r="U173" s="84"/>
      <c r="V173" s="85"/>
      <c r="W173" s="100"/>
      <c r="X173" s="69"/>
      <c r="Y173" s="101"/>
    </row>
    <row r="174" spans="2:25" ht="19.5" customHeight="1" x14ac:dyDescent="0.35">
      <c r="B174" s="96" t="s">
        <v>53</v>
      </c>
      <c r="C174" s="97"/>
      <c r="D174" s="79" t="s">
        <v>57</v>
      </c>
      <c r="E174" s="80"/>
      <c r="F174" s="80"/>
      <c r="G174" s="80"/>
      <c r="H174" s="80"/>
      <c r="I174" s="80"/>
      <c r="J174" s="80"/>
      <c r="K174" s="80"/>
      <c r="L174" s="80"/>
      <c r="M174" s="80"/>
      <c r="N174" s="81"/>
      <c r="O174" s="108">
        <v>0.5</v>
      </c>
      <c r="P174" s="108"/>
      <c r="Q174" s="108"/>
      <c r="R174" s="108"/>
      <c r="S174" s="108"/>
      <c r="T174" s="109"/>
      <c r="U174" s="82">
        <v>10</v>
      </c>
      <c r="V174" s="83"/>
      <c r="W174" s="100"/>
      <c r="X174" s="69"/>
      <c r="Y174" s="101"/>
    </row>
    <row r="175" spans="2:25" ht="19.5" customHeight="1" x14ac:dyDescent="0.35">
      <c r="B175" s="96"/>
      <c r="C175" s="97"/>
      <c r="D175" s="79"/>
      <c r="E175" s="80"/>
      <c r="F175" s="80"/>
      <c r="G175" s="80"/>
      <c r="H175" s="80"/>
      <c r="I175" s="80"/>
      <c r="J175" s="80"/>
      <c r="K175" s="80"/>
      <c r="L175" s="80"/>
      <c r="M175" s="80"/>
      <c r="N175" s="81"/>
      <c r="O175" s="122"/>
      <c r="P175" s="122"/>
      <c r="Q175" s="122"/>
      <c r="R175" s="122"/>
      <c r="S175" s="122"/>
      <c r="T175" s="123"/>
      <c r="U175" s="84"/>
      <c r="V175" s="85"/>
      <c r="W175" s="100"/>
      <c r="X175" s="69"/>
      <c r="Y175" s="101"/>
    </row>
    <row r="176" spans="2:25" ht="19.5" customHeight="1" x14ac:dyDescent="0.35">
      <c r="B176" s="96" t="s">
        <v>54</v>
      </c>
      <c r="C176" s="97"/>
      <c r="D176" s="79" t="s">
        <v>125</v>
      </c>
      <c r="E176" s="80"/>
      <c r="F176" s="80"/>
      <c r="G176" s="80"/>
      <c r="H176" s="80"/>
      <c r="I176" s="80"/>
      <c r="J176" s="80"/>
      <c r="K176" s="80"/>
      <c r="L176" s="80"/>
      <c r="M176" s="80"/>
      <c r="N176" s="81"/>
      <c r="O176" s="108">
        <v>0.5</v>
      </c>
      <c r="P176" s="108"/>
      <c r="Q176" s="108"/>
      <c r="R176" s="108"/>
      <c r="S176" s="108"/>
      <c r="T176" s="109"/>
      <c r="U176" s="82">
        <v>10</v>
      </c>
      <c r="V176" s="83"/>
      <c r="W176" s="100"/>
      <c r="X176" s="69"/>
      <c r="Y176" s="101"/>
    </row>
    <row r="177" spans="2:25" ht="19.5" customHeight="1" x14ac:dyDescent="0.35">
      <c r="B177" s="96"/>
      <c r="C177" s="97"/>
      <c r="D177" s="79"/>
      <c r="E177" s="80"/>
      <c r="F177" s="80"/>
      <c r="G177" s="80"/>
      <c r="H177" s="80"/>
      <c r="I177" s="80"/>
      <c r="J177" s="80"/>
      <c r="K177" s="80"/>
      <c r="L177" s="80"/>
      <c r="M177" s="80"/>
      <c r="N177" s="81"/>
      <c r="O177" s="110"/>
      <c r="P177" s="110"/>
      <c r="Q177" s="110"/>
      <c r="R177" s="110"/>
      <c r="S177" s="110"/>
      <c r="T177" s="111"/>
      <c r="U177" s="100"/>
      <c r="V177" s="101"/>
      <c r="W177" s="100"/>
      <c r="X177" s="69"/>
      <c r="Y177" s="101"/>
    </row>
    <row r="178" spans="2:25" ht="19.5" customHeight="1" x14ac:dyDescent="0.35">
      <c r="B178" s="98"/>
      <c r="C178" s="99"/>
      <c r="D178" s="79"/>
      <c r="E178" s="80"/>
      <c r="F178" s="80"/>
      <c r="G178" s="80"/>
      <c r="H178" s="80"/>
      <c r="I178" s="80"/>
      <c r="J178" s="80"/>
      <c r="K178" s="80"/>
      <c r="L178" s="80"/>
      <c r="M178" s="80"/>
      <c r="N178" s="81"/>
      <c r="O178" s="122"/>
      <c r="P178" s="122"/>
      <c r="Q178" s="122"/>
      <c r="R178" s="122"/>
      <c r="S178" s="122"/>
      <c r="T178" s="123"/>
      <c r="U178" s="84"/>
      <c r="V178" s="85"/>
      <c r="W178" s="84"/>
      <c r="X178" s="121"/>
      <c r="Y178" s="85"/>
    </row>
    <row r="179" spans="2:25" ht="19.5" customHeight="1" x14ac:dyDescent="0.35">
      <c r="B179" s="87" t="s">
        <v>58</v>
      </c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9">
        <f>W149+W154+W172</f>
        <v>52.5</v>
      </c>
      <c r="X179" s="90"/>
      <c r="Y179" s="91"/>
    </row>
    <row r="181" spans="2:25" ht="19.5" customHeight="1" x14ac:dyDescent="0.35">
      <c r="B181" s="93" t="s">
        <v>67</v>
      </c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5"/>
    </row>
    <row r="182" spans="2:25" ht="19.5" customHeight="1" x14ac:dyDescent="0.35">
      <c r="B182" s="71" t="s">
        <v>37</v>
      </c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86" t="s">
        <v>68</v>
      </c>
      <c r="T182" s="86"/>
      <c r="U182" s="86"/>
      <c r="V182" s="86"/>
      <c r="W182" s="86" t="s">
        <v>69</v>
      </c>
      <c r="X182" s="86"/>
      <c r="Y182" s="86"/>
    </row>
    <row r="183" spans="2:25" ht="19.5" customHeight="1" x14ac:dyDescent="0.35">
      <c r="B183" s="71" t="s">
        <v>37</v>
      </c>
      <c r="C183" s="71"/>
      <c r="D183" s="71" t="s">
        <v>38</v>
      </c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86"/>
      <c r="T183" s="86"/>
      <c r="U183" s="86"/>
      <c r="V183" s="86"/>
      <c r="W183" s="86"/>
      <c r="X183" s="86"/>
      <c r="Y183" s="86"/>
    </row>
    <row r="184" spans="2:25" ht="19.5" customHeight="1" x14ac:dyDescent="0.35"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86"/>
      <c r="T184" s="86"/>
      <c r="U184" s="86"/>
      <c r="V184" s="86"/>
      <c r="W184" s="86"/>
      <c r="X184" s="86"/>
      <c r="Y184" s="86"/>
    </row>
    <row r="185" spans="2:25" ht="19.5" customHeight="1" x14ac:dyDescent="0.35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86"/>
      <c r="T185" s="86"/>
      <c r="U185" s="86"/>
      <c r="V185" s="86"/>
      <c r="W185" s="86"/>
      <c r="X185" s="86"/>
      <c r="Y185" s="86"/>
    </row>
    <row r="186" spans="2:25" ht="19.5" customHeight="1" x14ac:dyDescent="0.35">
      <c r="B186" s="71" t="s">
        <v>39</v>
      </c>
      <c r="C186" s="71"/>
      <c r="D186" s="72" t="s">
        <v>70</v>
      </c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86" t="s">
        <v>71</v>
      </c>
      <c r="T186" s="71"/>
      <c r="U186" s="71"/>
      <c r="V186" s="71"/>
      <c r="W186" s="68">
        <v>0</v>
      </c>
      <c r="X186" s="68"/>
      <c r="Y186" s="68"/>
    </row>
    <row r="187" spans="2:25" ht="19.5" customHeight="1" x14ac:dyDescent="0.35">
      <c r="B187" s="71"/>
      <c r="C187" s="71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1"/>
      <c r="T187" s="71"/>
      <c r="U187" s="71"/>
      <c r="V187" s="71"/>
      <c r="W187" s="68"/>
      <c r="X187" s="68"/>
      <c r="Y187" s="68"/>
    </row>
    <row r="188" spans="2:25" ht="19.5" customHeight="1" x14ac:dyDescent="0.35">
      <c r="B188" s="71"/>
      <c r="C188" s="71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1"/>
      <c r="T188" s="71"/>
      <c r="U188" s="71"/>
      <c r="V188" s="71"/>
      <c r="W188" s="68"/>
      <c r="X188" s="68"/>
      <c r="Y188" s="68"/>
    </row>
    <row r="189" spans="2:25" ht="19.5" customHeight="1" x14ac:dyDescent="0.35">
      <c r="B189" s="71" t="s">
        <v>45</v>
      </c>
      <c r="C189" s="71"/>
      <c r="D189" s="72" t="s">
        <v>72</v>
      </c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1" t="s">
        <v>73</v>
      </c>
      <c r="T189" s="71"/>
      <c r="U189" s="71"/>
      <c r="V189" s="71"/>
      <c r="W189" s="68">
        <v>0</v>
      </c>
      <c r="X189" s="68"/>
      <c r="Y189" s="68"/>
    </row>
    <row r="190" spans="2:25" ht="19.5" customHeight="1" x14ac:dyDescent="0.35">
      <c r="B190" s="71"/>
      <c r="C190" s="71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1"/>
      <c r="T190" s="71"/>
      <c r="U190" s="71"/>
      <c r="V190" s="71"/>
      <c r="W190" s="68"/>
      <c r="X190" s="68"/>
      <c r="Y190" s="68"/>
    </row>
    <row r="191" spans="2:25" ht="19.5" customHeight="1" x14ac:dyDescent="0.35">
      <c r="B191" s="71" t="s">
        <v>51</v>
      </c>
      <c r="C191" s="71"/>
      <c r="D191" s="72" t="s">
        <v>76</v>
      </c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1"/>
      <c r="T191" s="71"/>
      <c r="U191" s="71"/>
      <c r="V191" s="71"/>
      <c r="W191" s="68">
        <v>0</v>
      </c>
      <c r="X191" s="68"/>
      <c r="Y191" s="68"/>
    </row>
    <row r="192" spans="2:25" ht="19.5" customHeight="1" x14ac:dyDescent="0.35">
      <c r="B192" s="71"/>
      <c r="C192" s="71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1"/>
      <c r="T192" s="71"/>
      <c r="U192" s="71"/>
      <c r="V192" s="71"/>
      <c r="W192" s="68"/>
      <c r="X192" s="68"/>
      <c r="Y192" s="68"/>
    </row>
    <row r="193" spans="2:25" ht="19.5" customHeight="1" x14ac:dyDescent="0.35">
      <c r="B193" s="71" t="s">
        <v>74</v>
      </c>
      <c r="C193" s="71"/>
      <c r="D193" s="72" t="s">
        <v>77</v>
      </c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1"/>
      <c r="T193" s="71"/>
      <c r="U193" s="71"/>
      <c r="V193" s="71"/>
      <c r="W193" s="68">
        <v>5</v>
      </c>
      <c r="X193" s="68"/>
      <c r="Y193" s="68"/>
    </row>
    <row r="194" spans="2:25" ht="19.5" customHeight="1" x14ac:dyDescent="0.35">
      <c r="B194" s="71"/>
      <c r="C194" s="71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1"/>
      <c r="T194" s="71"/>
      <c r="U194" s="71"/>
      <c r="V194" s="71"/>
      <c r="W194" s="68"/>
      <c r="X194" s="68"/>
      <c r="Y194" s="68"/>
    </row>
    <row r="195" spans="2:25" ht="19.5" customHeight="1" x14ac:dyDescent="0.35">
      <c r="B195" s="71" t="s">
        <v>75</v>
      </c>
      <c r="C195" s="71"/>
      <c r="D195" s="72" t="s">
        <v>78</v>
      </c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1"/>
      <c r="T195" s="71"/>
      <c r="U195" s="71"/>
      <c r="V195" s="71"/>
      <c r="W195" s="68">
        <v>0</v>
      </c>
      <c r="X195" s="68"/>
      <c r="Y195" s="68"/>
    </row>
    <row r="196" spans="2:25" ht="19.5" customHeight="1" x14ac:dyDescent="0.35">
      <c r="B196" s="71"/>
      <c r="C196" s="71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1"/>
      <c r="T196" s="71"/>
      <c r="U196" s="71"/>
      <c r="V196" s="71"/>
      <c r="W196" s="68"/>
      <c r="X196" s="68"/>
      <c r="Y196" s="68"/>
    </row>
    <row r="197" spans="2:25" ht="19.5" customHeight="1" x14ac:dyDescent="0.35">
      <c r="B197" s="87" t="s">
        <v>79</v>
      </c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9">
        <f>W186+W189+W191+W193+W195</f>
        <v>5</v>
      </c>
      <c r="X197" s="90"/>
      <c r="Y197" s="91"/>
    </row>
    <row r="199" spans="2:25" x14ac:dyDescent="0.35">
      <c r="D199" s="13" t="s">
        <v>116</v>
      </c>
      <c r="E199" s="69">
        <f>W57</f>
        <v>0</v>
      </c>
      <c r="F199" s="70"/>
    </row>
    <row r="200" spans="2:25" x14ac:dyDescent="0.35">
      <c r="D200" s="13" t="s">
        <v>117</v>
      </c>
      <c r="E200" s="69">
        <f>T129</f>
        <v>0</v>
      </c>
      <c r="F200" s="70"/>
    </row>
    <row r="201" spans="2:25" x14ac:dyDescent="0.35">
      <c r="D201" s="13" t="s">
        <v>118</v>
      </c>
      <c r="E201" s="69">
        <f>W179</f>
        <v>52.5</v>
      </c>
      <c r="F201" s="70"/>
    </row>
    <row r="202" spans="2:25" x14ac:dyDescent="0.35">
      <c r="D202" s="13" t="s">
        <v>119</v>
      </c>
      <c r="E202" s="69">
        <f>W197</f>
        <v>5</v>
      </c>
      <c r="F202" s="70"/>
    </row>
    <row r="204" spans="2:25" x14ac:dyDescent="0.35">
      <c r="C204" t="s">
        <v>120</v>
      </c>
      <c r="L204" t="s">
        <v>121</v>
      </c>
    </row>
    <row r="205" spans="2:25" x14ac:dyDescent="0.35">
      <c r="D205" s="12" t="s">
        <v>123</v>
      </c>
      <c r="E205" s="69">
        <f>((2*E199)+(4*E200))/6</f>
        <v>0</v>
      </c>
      <c r="F205" s="70"/>
    </row>
    <row r="207" spans="2:25" x14ac:dyDescent="0.35">
      <c r="C207" t="s">
        <v>124</v>
      </c>
    </row>
    <row r="209" spans="3:7" ht="15" customHeight="1" x14ac:dyDescent="0.35">
      <c r="C209" s="92" t="s">
        <v>122</v>
      </c>
      <c r="D209" s="92"/>
      <c r="E209" s="73">
        <f>((4*E201)+(3*E205)+(3*E202))/10</f>
        <v>22.5</v>
      </c>
      <c r="F209" s="74"/>
      <c r="G209" s="75"/>
    </row>
    <row r="210" spans="3:7" ht="15" customHeight="1" x14ac:dyDescent="0.35">
      <c r="C210" s="92"/>
      <c r="D210" s="92"/>
      <c r="E210" s="76"/>
      <c r="F210" s="77"/>
      <c r="G210" s="78"/>
    </row>
  </sheetData>
  <sheetProtection algorithmName="SHA-512" hashValue="3SVPEQ5LRVLfTOmIn6GGyTcbx3cb0PhJeCELteQStxxOnOYoQmhL54Y3TNFWTsovChgUAw8T5dcE53K4aS+dlg==" saltValue="3lzVoOsPhVpJboEp+n6hRA==" spinCount="100000" sheet="1" objects="1" scenarios="1"/>
  <mergeCells count="242">
    <mergeCell ref="L54:O56"/>
    <mergeCell ref="B40:C50"/>
    <mergeCell ref="D40:V40"/>
    <mergeCell ref="D41:F44"/>
    <mergeCell ref="G41:K44"/>
    <mergeCell ref="L41:O44"/>
    <mergeCell ref="P41:S44"/>
    <mergeCell ref="T41:V44"/>
    <mergeCell ref="G48:K50"/>
    <mergeCell ref="L48:O50"/>
    <mergeCell ref="P49:S50"/>
    <mergeCell ref="T54:V56"/>
    <mergeCell ref="D45:F56"/>
    <mergeCell ref="G45:K47"/>
    <mergeCell ref="L45:O47"/>
    <mergeCell ref="P45:S46"/>
    <mergeCell ref="T45:V50"/>
    <mergeCell ref="B96:V96"/>
    <mergeCell ref="B60:AA62"/>
    <mergeCell ref="B63:AA64"/>
    <mergeCell ref="B65:AA66"/>
    <mergeCell ref="B67:AA67"/>
    <mergeCell ref="B69:AA71"/>
    <mergeCell ref="B72:AA73"/>
    <mergeCell ref="B74:AA74"/>
    <mergeCell ref="B75:AA75"/>
    <mergeCell ref="B77:AA79"/>
    <mergeCell ref="B4:AA5"/>
    <mergeCell ref="B7:AA10"/>
    <mergeCell ref="C12:AA13"/>
    <mergeCell ref="C15:AA16"/>
    <mergeCell ref="C17:AA17"/>
    <mergeCell ref="D19:AA20"/>
    <mergeCell ref="B21:AA21"/>
    <mergeCell ref="B24:AA27"/>
    <mergeCell ref="B29:AA29"/>
    <mergeCell ref="W45:Y50"/>
    <mergeCell ref="P47:S48"/>
    <mergeCell ref="B30:AA31"/>
    <mergeCell ref="B32:AA32"/>
    <mergeCell ref="B34:V34"/>
    <mergeCell ref="B35:V35"/>
    <mergeCell ref="B36:C39"/>
    <mergeCell ref="D36:G37"/>
    <mergeCell ref="H36:J37"/>
    <mergeCell ref="K36:M37"/>
    <mergeCell ref="N36:P37"/>
    <mergeCell ref="Q36:S37"/>
    <mergeCell ref="T36:V37"/>
    <mergeCell ref="W36:Y37"/>
    <mergeCell ref="D38:G39"/>
    <mergeCell ref="H38:J39"/>
    <mergeCell ref="K38:M39"/>
    <mergeCell ref="N38:P39"/>
    <mergeCell ref="Q38:S39"/>
    <mergeCell ref="T38:V39"/>
    <mergeCell ref="W38:Y39"/>
    <mergeCell ref="T33:AB33"/>
    <mergeCell ref="H101:J102"/>
    <mergeCell ref="K101:M102"/>
    <mergeCell ref="N101:P102"/>
    <mergeCell ref="Q101:S102"/>
    <mergeCell ref="T101:V102"/>
    <mergeCell ref="W54:Y56"/>
    <mergeCell ref="B57:S57"/>
    <mergeCell ref="W57:Y57"/>
    <mergeCell ref="B95:V95"/>
    <mergeCell ref="B97:V98"/>
    <mergeCell ref="B99:C108"/>
    <mergeCell ref="D99:G100"/>
    <mergeCell ref="H99:J100"/>
    <mergeCell ref="K99:M100"/>
    <mergeCell ref="N99:P100"/>
    <mergeCell ref="B51:C56"/>
    <mergeCell ref="G51:K53"/>
    <mergeCell ref="L51:O53"/>
    <mergeCell ref="P51:S53"/>
    <mergeCell ref="T51:V53"/>
    <mergeCell ref="W51:Y53"/>
    <mergeCell ref="G54:K56"/>
    <mergeCell ref="W101:Y102"/>
    <mergeCell ref="P54:S56"/>
    <mergeCell ref="D105:G106"/>
    <mergeCell ref="H105:J106"/>
    <mergeCell ref="K105:M106"/>
    <mergeCell ref="N105:P106"/>
    <mergeCell ref="Q105:S106"/>
    <mergeCell ref="T105:V106"/>
    <mergeCell ref="W105:Y106"/>
    <mergeCell ref="B80:AA80"/>
    <mergeCell ref="B81:AA81"/>
    <mergeCell ref="B82:AA82"/>
    <mergeCell ref="B84:AA86"/>
    <mergeCell ref="B87:AA87"/>
    <mergeCell ref="B83:R83"/>
    <mergeCell ref="D103:G104"/>
    <mergeCell ref="H103:J104"/>
    <mergeCell ref="K103:M104"/>
    <mergeCell ref="N103:P104"/>
    <mergeCell ref="Q103:S104"/>
    <mergeCell ref="T103:V104"/>
    <mergeCell ref="W103:Y104"/>
    <mergeCell ref="Q99:S100"/>
    <mergeCell ref="T99:V100"/>
    <mergeCell ref="W99:Y100"/>
    <mergeCell ref="D101:G102"/>
    <mergeCell ref="W107:Y108"/>
    <mergeCell ref="B109:C122"/>
    <mergeCell ref="D109:V110"/>
    <mergeCell ref="D111:E114"/>
    <mergeCell ref="F111:K114"/>
    <mergeCell ref="L111:O114"/>
    <mergeCell ref="P111:S114"/>
    <mergeCell ref="T111:V114"/>
    <mergeCell ref="D107:G108"/>
    <mergeCell ref="H107:J108"/>
    <mergeCell ref="K107:M108"/>
    <mergeCell ref="N107:P108"/>
    <mergeCell ref="Q107:S108"/>
    <mergeCell ref="T107:V108"/>
    <mergeCell ref="D115:E122"/>
    <mergeCell ref="F115:K116"/>
    <mergeCell ref="L115:O116"/>
    <mergeCell ref="P115:S116"/>
    <mergeCell ref="T115:V116"/>
    <mergeCell ref="F117:K118"/>
    <mergeCell ref="L117:O118"/>
    <mergeCell ref="P117:S118"/>
    <mergeCell ref="T117:V118"/>
    <mergeCell ref="F119:K120"/>
    <mergeCell ref="L119:O120"/>
    <mergeCell ref="P119:S120"/>
    <mergeCell ref="T119:V120"/>
    <mergeCell ref="F121:K122"/>
    <mergeCell ref="L121:O122"/>
    <mergeCell ref="P121:S122"/>
    <mergeCell ref="T121:V122"/>
    <mergeCell ref="P126:S128"/>
    <mergeCell ref="T126:V128"/>
    <mergeCell ref="B144:Y144"/>
    <mergeCell ref="U145:V147"/>
    <mergeCell ref="W145:Y147"/>
    <mergeCell ref="B146:C147"/>
    <mergeCell ref="B129:S129"/>
    <mergeCell ref="T129:V129"/>
    <mergeCell ref="B148:C148"/>
    <mergeCell ref="D148:Y148"/>
    <mergeCell ref="B123:C128"/>
    <mergeCell ref="D123:E128"/>
    <mergeCell ref="F123:K125"/>
    <mergeCell ref="L123:O125"/>
    <mergeCell ref="P123:S125"/>
    <mergeCell ref="T123:V125"/>
    <mergeCell ref="F126:K128"/>
    <mergeCell ref="L126:O128"/>
    <mergeCell ref="B132:Y133"/>
    <mergeCell ref="B134:Y135"/>
    <mergeCell ref="B136:Y138"/>
    <mergeCell ref="B139:Y142"/>
    <mergeCell ref="O145:T147"/>
    <mergeCell ref="B145:N145"/>
    <mergeCell ref="D146:N147"/>
    <mergeCell ref="B149:C151"/>
    <mergeCell ref="U149:V151"/>
    <mergeCell ref="W149:Y152"/>
    <mergeCell ref="B152:C152"/>
    <mergeCell ref="U152:V152"/>
    <mergeCell ref="O149:T151"/>
    <mergeCell ref="O152:T152"/>
    <mergeCell ref="D149:N151"/>
    <mergeCell ref="D152:N152"/>
    <mergeCell ref="D154:N160"/>
    <mergeCell ref="D161:N163"/>
    <mergeCell ref="W172:Y178"/>
    <mergeCell ref="B174:C175"/>
    <mergeCell ref="D172:N173"/>
    <mergeCell ref="D164:N168"/>
    <mergeCell ref="D169:N170"/>
    <mergeCell ref="B161:C163"/>
    <mergeCell ref="U161:V163"/>
    <mergeCell ref="O172:T173"/>
    <mergeCell ref="O174:T175"/>
    <mergeCell ref="O176:T178"/>
    <mergeCell ref="B182:R182"/>
    <mergeCell ref="S182:V185"/>
    <mergeCell ref="W182:Y185"/>
    <mergeCell ref="B183:C185"/>
    <mergeCell ref="D183:R185"/>
    <mergeCell ref="B176:C178"/>
    <mergeCell ref="U176:V178"/>
    <mergeCell ref="B153:C153"/>
    <mergeCell ref="D153:Y153"/>
    <mergeCell ref="B154:C160"/>
    <mergeCell ref="U154:V160"/>
    <mergeCell ref="W154:Y170"/>
    <mergeCell ref="B164:C168"/>
    <mergeCell ref="U164:V168"/>
    <mergeCell ref="B169:C170"/>
    <mergeCell ref="U169:V170"/>
    <mergeCell ref="O154:T160"/>
    <mergeCell ref="O161:T163"/>
    <mergeCell ref="O164:T168"/>
    <mergeCell ref="B171:C171"/>
    <mergeCell ref="D171:Y171"/>
    <mergeCell ref="B172:C173"/>
    <mergeCell ref="U172:V173"/>
    <mergeCell ref="O169:T170"/>
    <mergeCell ref="E209:G210"/>
    <mergeCell ref="D174:N175"/>
    <mergeCell ref="D176:N178"/>
    <mergeCell ref="U174:V175"/>
    <mergeCell ref="D186:R188"/>
    <mergeCell ref="S186:V188"/>
    <mergeCell ref="W186:Y188"/>
    <mergeCell ref="E200:F200"/>
    <mergeCell ref="E201:F201"/>
    <mergeCell ref="E202:F202"/>
    <mergeCell ref="B197:V197"/>
    <mergeCell ref="W197:Y197"/>
    <mergeCell ref="B186:C188"/>
    <mergeCell ref="B179:V179"/>
    <mergeCell ref="C209:D210"/>
    <mergeCell ref="B189:C190"/>
    <mergeCell ref="D189:R190"/>
    <mergeCell ref="S189:V190"/>
    <mergeCell ref="W189:Y190"/>
    <mergeCell ref="B191:C192"/>
    <mergeCell ref="D191:R192"/>
    <mergeCell ref="S191:V192"/>
    <mergeCell ref="W179:Y179"/>
    <mergeCell ref="B181:Y181"/>
    <mergeCell ref="W191:Y192"/>
    <mergeCell ref="E199:F199"/>
    <mergeCell ref="E205:F205"/>
    <mergeCell ref="B193:C194"/>
    <mergeCell ref="D193:R194"/>
    <mergeCell ref="S193:V194"/>
    <mergeCell ref="W193:Y194"/>
    <mergeCell ref="B195:C196"/>
    <mergeCell ref="D195:R196"/>
    <mergeCell ref="S195:V196"/>
    <mergeCell ref="W195:Y196"/>
  </mergeCells>
  <dataValidations count="5">
    <dataValidation type="list" allowBlank="1" showInputMessage="1" showErrorMessage="1" sqref="W38:Y39" xr:uid="{DD85B528-B482-444A-BC89-E5D0646A55B4}">
      <formula1>$AA$36:$AA$41</formula1>
    </dataValidation>
    <dataValidation type="list" allowBlank="1" showInputMessage="1" showErrorMessage="1" sqref="W101:Y108" xr:uid="{D0254BAF-7219-439E-9195-AF1F53B61DA3}">
      <formula1>$AA$102:$AA$107</formula1>
    </dataValidation>
    <dataValidation type="list" allowBlank="1" showInputMessage="1" showErrorMessage="1" sqref="P115:S128 P51:S56" xr:uid="{26184EB2-3304-430D-B407-F27D35926705}">
      <formula1>$AA$102:$AA$103</formula1>
    </dataValidation>
    <dataValidation type="list" allowBlank="1" showInputMessage="1" showErrorMessage="1" sqref="P45:S46 P49:S50" xr:uid="{D97F9C72-08FD-43A7-B542-3B8522298284}">
      <formula1>$AA$102:$AA$104</formula1>
    </dataValidation>
    <dataValidation type="list" allowBlank="1" showInputMessage="1" showErrorMessage="1" sqref="O169 O164 O172 O161 O149:T152 O154:T160 O174 O176" xr:uid="{BC2462BE-7A96-4846-9B9F-126C5113AA11}">
      <formula1>$AA$134:$AA$137</formula1>
    </dataValidation>
  </dataValidations>
  <pageMargins left="0.78740157480314965" right="0.78740157480314965" top="0.78740157480314965" bottom="0.78740157480314965" header="0.31496062992125984" footer="0.31496062992125984"/>
  <pageSetup paperSize="9" scale="74" fitToHeight="9" orientation="portrait" r:id="rId1"/>
  <rowBreaks count="3" manualBreakCount="3">
    <brk id="58" max="16383" man="1"/>
    <brk id="108" max="16383" man="1"/>
    <brk id="16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D853-9B07-4C54-8464-04CA5E226EB9}">
  <sheetPr>
    <tabColor rgb="FFFF0000"/>
  </sheetPr>
  <dimension ref="A1:AP210"/>
  <sheetViews>
    <sheetView workbookViewId="0">
      <selection activeCell="D36" sqref="D36:G37"/>
    </sheetView>
  </sheetViews>
  <sheetFormatPr defaultColWidth="3.3046875" defaultRowHeight="15.5" x14ac:dyDescent="0.35"/>
  <cols>
    <col min="27" max="27" width="5.53515625" customWidth="1"/>
    <col min="29" max="30" width="5.53515625" customWidth="1"/>
  </cols>
  <sheetData>
    <row r="1" spans="2:27" x14ac:dyDescent="0.35">
      <c r="B1" s="1" t="s">
        <v>0</v>
      </c>
    </row>
    <row r="2" spans="2:27" ht="11.25" customHeight="1" x14ac:dyDescent="0.35"/>
    <row r="3" spans="2:27" x14ac:dyDescent="0.35">
      <c r="B3" s="1" t="s">
        <v>90</v>
      </c>
    </row>
    <row r="4" spans="2:27" ht="15" customHeight="1" x14ac:dyDescent="0.35">
      <c r="B4" s="116" t="s">
        <v>91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spans="2:27" x14ac:dyDescent="0.3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spans="2:27" ht="15" customHeight="1" x14ac:dyDescent="0.35">
      <c r="B6" s="3" t="s">
        <v>92</v>
      </c>
    </row>
    <row r="7" spans="2:27" ht="15" customHeight="1" x14ac:dyDescent="0.35">
      <c r="B7" s="116" t="s">
        <v>93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2:27" x14ac:dyDescent="0.35"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2:27" x14ac:dyDescent="0.35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spans="2:27" ht="15" customHeight="1" x14ac:dyDescent="0.35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</row>
    <row r="11" spans="2:27" x14ac:dyDescent="0.35">
      <c r="C11" s="3" t="s">
        <v>94</v>
      </c>
    </row>
    <row r="12" spans="2:27" ht="15" customHeight="1" x14ac:dyDescent="0.35">
      <c r="C12" s="116" t="s">
        <v>95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</row>
    <row r="13" spans="2:27" ht="15" customHeight="1" x14ac:dyDescent="0.35"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2:27" ht="15" customHeight="1" x14ac:dyDescent="0.35">
      <c r="B14" s="8" t="s">
        <v>96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2:27" ht="15" customHeight="1" x14ac:dyDescent="0.35">
      <c r="B15" s="7"/>
      <c r="C15" s="116" t="s">
        <v>97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</row>
    <row r="16" spans="2:27" x14ac:dyDescent="0.35"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2:42" ht="15" customHeight="1" x14ac:dyDescent="0.35">
      <c r="C17" s="116" t="s">
        <v>134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</row>
    <row r="18" spans="2:42" x14ac:dyDescent="0.35">
      <c r="C18" s="8" t="s">
        <v>98</v>
      </c>
    </row>
    <row r="19" spans="2:42" ht="15" customHeight="1" x14ac:dyDescent="0.35">
      <c r="D19" s="116" t="s">
        <v>99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</row>
    <row r="20" spans="2:42" ht="15" customHeight="1" x14ac:dyDescent="0.35"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  <row r="21" spans="2:42" ht="15" customHeight="1" x14ac:dyDescent="0.35">
      <c r="B21" s="116" t="s">
        <v>100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P21" s="15"/>
    </row>
    <row r="22" spans="2:42" ht="11.25" customHeight="1" x14ac:dyDescent="0.35"/>
    <row r="23" spans="2:42" x14ac:dyDescent="0.35">
      <c r="B23" s="1" t="s">
        <v>82</v>
      </c>
    </row>
    <row r="24" spans="2:42" ht="15" customHeight="1" x14ac:dyDescent="0.35">
      <c r="B24" s="116" t="s">
        <v>83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</row>
    <row r="25" spans="2:42" x14ac:dyDescent="0.35"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</row>
    <row r="26" spans="2:42" x14ac:dyDescent="0.35"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2:42" x14ac:dyDescent="0.35"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</row>
    <row r="28" spans="2:42" ht="11.25" customHeight="1" x14ac:dyDescent="0.3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2:42" ht="15" customHeight="1" x14ac:dyDescent="0.35">
      <c r="B29" s="116" t="s">
        <v>84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</row>
    <row r="30" spans="2:42" ht="15" customHeight="1" x14ac:dyDescent="0.35">
      <c r="B30" s="153" t="s">
        <v>85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</row>
    <row r="31" spans="2:42" x14ac:dyDescent="0.35"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</row>
    <row r="32" spans="2:42" ht="15" customHeight="1" x14ac:dyDescent="0.35">
      <c r="B32" s="153" t="s">
        <v>135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</row>
    <row r="33" spans="2:28" ht="11.25" customHeight="1" x14ac:dyDescent="0.35">
      <c r="T33" s="167" t="s">
        <v>141</v>
      </c>
      <c r="U33" s="167"/>
      <c r="V33" s="167"/>
      <c r="W33" s="167"/>
      <c r="X33" s="167"/>
      <c r="Y33" s="167"/>
      <c r="Z33" s="167"/>
      <c r="AA33" s="167"/>
      <c r="AB33" s="167"/>
    </row>
    <row r="34" spans="2:28" ht="34.5" customHeight="1" x14ac:dyDescent="0.35">
      <c r="B34" s="174" t="s">
        <v>142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6"/>
    </row>
    <row r="35" spans="2:28" ht="18" customHeight="1" x14ac:dyDescent="0.35">
      <c r="B35" s="71" t="s">
        <v>1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AA35" s="3" t="s">
        <v>81</v>
      </c>
    </row>
    <row r="36" spans="2:28" ht="18" customHeight="1" x14ac:dyDescent="0.35">
      <c r="B36" s="102" t="s">
        <v>9</v>
      </c>
      <c r="C36" s="103"/>
      <c r="D36" s="102" t="s">
        <v>7</v>
      </c>
      <c r="E36" s="151"/>
      <c r="F36" s="151"/>
      <c r="G36" s="103"/>
      <c r="H36" s="86" t="s">
        <v>2</v>
      </c>
      <c r="I36" s="71"/>
      <c r="J36" s="71"/>
      <c r="K36" s="86" t="s">
        <v>3</v>
      </c>
      <c r="L36" s="71"/>
      <c r="M36" s="71"/>
      <c r="N36" s="86" t="s">
        <v>4</v>
      </c>
      <c r="O36" s="71"/>
      <c r="P36" s="71"/>
      <c r="Q36" s="86" t="s">
        <v>5</v>
      </c>
      <c r="R36" s="71"/>
      <c r="S36" s="71"/>
      <c r="T36" s="86" t="s">
        <v>6</v>
      </c>
      <c r="U36" s="71"/>
      <c r="V36" s="71"/>
      <c r="W36" s="86" t="s">
        <v>80</v>
      </c>
      <c r="X36" s="71"/>
      <c r="Y36" s="71"/>
      <c r="AA36" s="5">
        <v>0</v>
      </c>
    </row>
    <row r="37" spans="2:28" ht="18" customHeight="1" x14ac:dyDescent="0.35">
      <c r="B37" s="96"/>
      <c r="C37" s="97"/>
      <c r="D37" s="98"/>
      <c r="E37" s="152"/>
      <c r="F37" s="152"/>
      <c r="G37" s="99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AA37" s="5">
        <v>12</v>
      </c>
    </row>
    <row r="38" spans="2:28" ht="18" customHeight="1" x14ac:dyDescent="0.35">
      <c r="B38" s="96"/>
      <c r="C38" s="97"/>
      <c r="D38" s="102" t="s">
        <v>8</v>
      </c>
      <c r="E38" s="151"/>
      <c r="F38" s="151"/>
      <c r="G38" s="103"/>
      <c r="H38" s="71">
        <v>12</v>
      </c>
      <c r="I38" s="71"/>
      <c r="J38" s="71"/>
      <c r="K38" s="71">
        <v>14</v>
      </c>
      <c r="L38" s="71"/>
      <c r="M38" s="71"/>
      <c r="N38" s="71">
        <v>16</v>
      </c>
      <c r="O38" s="71"/>
      <c r="P38" s="71"/>
      <c r="Q38" s="71">
        <v>18</v>
      </c>
      <c r="R38" s="71"/>
      <c r="S38" s="71"/>
      <c r="T38" s="71">
        <v>20</v>
      </c>
      <c r="U38" s="71"/>
      <c r="V38" s="71"/>
      <c r="W38" s="68">
        <v>0</v>
      </c>
      <c r="X38" s="68"/>
      <c r="Y38" s="68"/>
      <c r="AA38" s="5">
        <v>14</v>
      </c>
    </row>
    <row r="39" spans="2:28" ht="18" customHeight="1" x14ac:dyDescent="0.35">
      <c r="B39" s="98"/>
      <c r="C39" s="99"/>
      <c r="D39" s="98"/>
      <c r="E39" s="152"/>
      <c r="F39" s="152"/>
      <c r="G39" s="99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68"/>
      <c r="X39" s="68"/>
      <c r="Y39" s="68"/>
      <c r="AA39" s="5">
        <v>16</v>
      </c>
    </row>
    <row r="40" spans="2:28" ht="18" customHeight="1" x14ac:dyDescent="0.35">
      <c r="B40" s="71" t="s">
        <v>19</v>
      </c>
      <c r="C40" s="71"/>
      <c r="D40" s="171" t="s">
        <v>10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AA40" s="5">
        <v>18</v>
      </c>
    </row>
    <row r="41" spans="2:28" ht="18" customHeight="1" x14ac:dyDescent="0.35">
      <c r="B41" s="71"/>
      <c r="C41" s="71"/>
      <c r="D41" s="172"/>
      <c r="E41" s="173"/>
      <c r="F41" s="173"/>
      <c r="G41" s="86" t="s">
        <v>11</v>
      </c>
      <c r="H41" s="86"/>
      <c r="I41" s="86"/>
      <c r="J41" s="86"/>
      <c r="K41" s="86"/>
      <c r="L41" s="86" t="s">
        <v>12</v>
      </c>
      <c r="M41" s="71"/>
      <c r="N41" s="71"/>
      <c r="O41" s="71"/>
      <c r="P41" s="86" t="s">
        <v>13</v>
      </c>
      <c r="Q41" s="86"/>
      <c r="R41" s="86"/>
      <c r="S41" s="86"/>
      <c r="T41" s="71" t="s">
        <v>14</v>
      </c>
      <c r="U41" s="71"/>
      <c r="V41" s="71"/>
      <c r="AA41" s="5">
        <v>20</v>
      </c>
    </row>
    <row r="42" spans="2:28" ht="18" customHeight="1" x14ac:dyDescent="0.35">
      <c r="B42" s="71"/>
      <c r="C42" s="71"/>
      <c r="D42" s="172"/>
      <c r="E42" s="173"/>
      <c r="F42" s="173"/>
      <c r="G42" s="86"/>
      <c r="H42" s="86"/>
      <c r="I42" s="86"/>
      <c r="J42" s="86"/>
      <c r="K42" s="86"/>
      <c r="L42" s="86"/>
      <c r="M42" s="71"/>
      <c r="N42" s="71"/>
      <c r="O42" s="71"/>
      <c r="P42" s="86"/>
      <c r="Q42" s="86"/>
      <c r="R42" s="86"/>
      <c r="S42" s="86"/>
      <c r="T42" s="71"/>
      <c r="U42" s="71"/>
      <c r="V42" s="71"/>
    </row>
    <row r="43" spans="2:28" ht="18" customHeight="1" x14ac:dyDescent="0.35">
      <c r="B43" s="71"/>
      <c r="C43" s="71"/>
      <c r="D43" s="172"/>
      <c r="E43" s="173"/>
      <c r="F43" s="173"/>
      <c r="G43" s="86"/>
      <c r="H43" s="86"/>
      <c r="I43" s="86"/>
      <c r="J43" s="86"/>
      <c r="K43" s="86"/>
      <c r="L43" s="71"/>
      <c r="M43" s="71"/>
      <c r="N43" s="71"/>
      <c r="O43" s="71"/>
      <c r="P43" s="86"/>
      <c r="Q43" s="86"/>
      <c r="R43" s="86"/>
      <c r="S43" s="86"/>
      <c r="T43" s="71"/>
      <c r="U43" s="71"/>
      <c r="V43" s="71"/>
    </row>
    <row r="44" spans="2:28" ht="18" customHeight="1" x14ac:dyDescent="0.35">
      <c r="B44" s="71"/>
      <c r="C44" s="71"/>
      <c r="D44" s="172"/>
      <c r="E44" s="173"/>
      <c r="F44" s="173"/>
      <c r="G44" s="86"/>
      <c r="H44" s="86"/>
      <c r="I44" s="86"/>
      <c r="J44" s="86"/>
      <c r="K44" s="86"/>
      <c r="L44" s="71"/>
      <c r="M44" s="71"/>
      <c r="N44" s="71"/>
      <c r="O44" s="71"/>
      <c r="P44" s="86"/>
      <c r="Q44" s="86"/>
      <c r="R44" s="86"/>
      <c r="S44" s="86"/>
      <c r="T44" s="71"/>
      <c r="U44" s="71"/>
      <c r="V44" s="71"/>
    </row>
    <row r="45" spans="2:28" ht="18" customHeight="1" x14ac:dyDescent="0.35">
      <c r="B45" s="71"/>
      <c r="C45" s="71"/>
      <c r="D45" s="71" t="s">
        <v>8</v>
      </c>
      <c r="E45" s="71"/>
      <c r="F45" s="71"/>
      <c r="G45" s="86" t="s">
        <v>127</v>
      </c>
      <c r="H45" s="71"/>
      <c r="I45" s="71"/>
      <c r="J45" s="71"/>
      <c r="K45" s="71"/>
      <c r="L45" s="71">
        <v>15</v>
      </c>
      <c r="M45" s="71"/>
      <c r="N45" s="71"/>
      <c r="O45" s="71"/>
      <c r="P45" s="102">
        <v>0</v>
      </c>
      <c r="Q45" s="151"/>
      <c r="R45" s="151"/>
      <c r="S45" s="103"/>
      <c r="T45" s="102" t="s">
        <v>16</v>
      </c>
      <c r="U45" s="151"/>
      <c r="V45" s="103"/>
      <c r="W45" s="68">
        <f>(L45*P45)+(L48*P49)</f>
        <v>0</v>
      </c>
      <c r="X45" s="68"/>
      <c r="Y45" s="68"/>
      <c r="AA45" s="3" t="s">
        <v>81</v>
      </c>
    </row>
    <row r="46" spans="2:28" ht="18" customHeight="1" x14ac:dyDescent="0.35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96"/>
      <c r="Q46" s="124"/>
      <c r="R46" s="124"/>
      <c r="S46" s="97"/>
      <c r="T46" s="96"/>
      <c r="U46" s="124"/>
      <c r="V46" s="97"/>
      <c r="W46" s="68"/>
      <c r="X46" s="68"/>
      <c r="Y46" s="68"/>
      <c r="AA46" s="5">
        <v>0</v>
      </c>
    </row>
    <row r="47" spans="2:28" ht="18" customHeight="1" x14ac:dyDescent="0.35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96" t="s">
        <v>15</v>
      </c>
      <c r="Q47" s="124"/>
      <c r="R47" s="124"/>
      <c r="S47" s="97"/>
      <c r="T47" s="96"/>
      <c r="U47" s="124"/>
      <c r="V47" s="97"/>
      <c r="W47" s="68"/>
      <c r="X47" s="68"/>
      <c r="Y47" s="68"/>
      <c r="AA47" s="5">
        <v>15</v>
      </c>
    </row>
    <row r="48" spans="2:28" ht="18" customHeight="1" x14ac:dyDescent="0.35">
      <c r="B48" s="71"/>
      <c r="C48" s="71"/>
      <c r="D48" s="71"/>
      <c r="E48" s="71"/>
      <c r="F48" s="71"/>
      <c r="G48" s="86" t="s">
        <v>128</v>
      </c>
      <c r="H48" s="71"/>
      <c r="I48" s="71"/>
      <c r="J48" s="71"/>
      <c r="K48" s="71"/>
      <c r="L48" s="71">
        <v>15</v>
      </c>
      <c r="M48" s="71"/>
      <c r="N48" s="71"/>
      <c r="O48" s="71"/>
      <c r="P48" s="96"/>
      <c r="Q48" s="124"/>
      <c r="R48" s="124"/>
      <c r="S48" s="97"/>
      <c r="T48" s="96"/>
      <c r="U48" s="124"/>
      <c r="V48" s="97"/>
      <c r="W48" s="68"/>
      <c r="X48" s="68"/>
      <c r="Y48" s="68"/>
      <c r="AA48" s="5">
        <v>30</v>
      </c>
    </row>
    <row r="49" spans="2:30" ht="18" customHeight="1" x14ac:dyDescent="0.3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96">
        <v>0</v>
      </c>
      <c r="Q49" s="124"/>
      <c r="R49" s="124"/>
      <c r="S49" s="97"/>
      <c r="T49" s="96"/>
      <c r="U49" s="124"/>
      <c r="V49" s="97"/>
      <c r="W49" s="68"/>
      <c r="X49" s="68"/>
      <c r="Y49" s="68"/>
      <c r="AA49" s="5">
        <v>45</v>
      </c>
    </row>
    <row r="50" spans="2:30" ht="18" customHeight="1" x14ac:dyDescent="0.35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98"/>
      <c r="Q50" s="152"/>
      <c r="R50" s="152"/>
      <c r="S50" s="99"/>
      <c r="T50" s="98"/>
      <c r="U50" s="152"/>
      <c r="V50" s="99"/>
      <c r="W50" s="68"/>
      <c r="X50" s="68"/>
      <c r="Y50" s="68"/>
      <c r="AA50" s="5">
        <v>60</v>
      </c>
    </row>
    <row r="51" spans="2:30" ht="18" customHeight="1" x14ac:dyDescent="0.35">
      <c r="B51" s="102" t="s">
        <v>20</v>
      </c>
      <c r="C51" s="103"/>
      <c r="D51" s="71"/>
      <c r="E51" s="71"/>
      <c r="F51" s="71"/>
      <c r="G51" s="86" t="s">
        <v>17</v>
      </c>
      <c r="H51" s="86"/>
      <c r="I51" s="86"/>
      <c r="J51" s="86"/>
      <c r="K51" s="86"/>
      <c r="L51" s="71">
        <v>10</v>
      </c>
      <c r="M51" s="71"/>
      <c r="N51" s="71"/>
      <c r="O51" s="71"/>
      <c r="P51" s="71">
        <v>0</v>
      </c>
      <c r="Q51" s="71"/>
      <c r="R51" s="71"/>
      <c r="S51" s="71"/>
      <c r="T51" s="71">
        <f>L51*P51</f>
        <v>0</v>
      </c>
      <c r="U51" s="71"/>
      <c r="V51" s="71"/>
      <c r="W51" s="68">
        <f>T51</f>
        <v>0</v>
      </c>
      <c r="X51" s="68"/>
      <c r="Y51" s="68"/>
    </row>
    <row r="52" spans="2:30" ht="18" customHeight="1" x14ac:dyDescent="0.35">
      <c r="B52" s="96"/>
      <c r="C52" s="97"/>
      <c r="D52" s="71"/>
      <c r="E52" s="71"/>
      <c r="F52" s="71"/>
      <c r="G52" s="86"/>
      <c r="H52" s="86"/>
      <c r="I52" s="86"/>
      <c r="J52" s="86"/>
      <c r="K52" s="86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68"/>
      <c r="X52" s="68"/>
      <c r="Y52" s="68"/>
      <c r="AA52" s="14"/>
    </row>
    <row r="53" spans="2:30" ht="18" customHeight="1" x14ac:dyDescent="0.35">
      <c r="B53" s="96"/>
      <c r="C53" s="97"/>
      <c r="D53" s="71"/>
      <c r="E53" s="71"/>
      <c r="F53" s="71"/>
      <c r="G53" s="86"/>
      <c r="H53" s="86"/>
      <c r="I53" s="86"/>
      <c r="J53" s="86"/>
      <c r="K53" s="86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68"/>
      <c r="X53" s="68"/>
      <c r="Y53" s="68"/>
      <c r="AD53" s="14"/>
    </row>
    <row r="54" spans="2:30" ht="18" customHeight="1" x14ac:dyDescent="0.35">
      <c r="B54" s="96"/>
      <c r="C54" s="97"/>
      <c r="D54" s="71"/>
      <c r="E54" s="71"/>
      <c r="F54" s="71"/>
      <c r="G54" s="86" t="s">
        <v>18</v>
      </c>
      <c r="H54" s="86"/>
      <c r="I54" s="86"/>
      <c r="J54" s="86"/>
      <c r="K54" s="86"/>
      <c r="L54" s="71">
        <v>10</v>
      </c>
      <c r="M54" s="71"/>
      <c r="N54" s="71"/>
      <c r="O54" s="71"/>
      <c r="P54" s="71">
        <v>0</v>
      </c>
      <c r="Q54" s="71"/>
      <c r="R54" s="71"/>
      <c r="S54" s="71"/>
      <c r="T54" s="71">
        <f>L54*P54</f>
        <v>0</v>
      </c>
      <c r="U54" s="71"/>
      <c r="V54" s="71"/>
      <c r="W54" s="68">
        <f>T54</f>
        <v>0</v>
      </c>
      <c r="X54" s="68"/>
      <c r="Y54" s="68"/>
      <c r="AA54" s="3" t="s">
        <v>81</v>
      </c>
    </row>
    <row r="55" spans="2:30" ht="18" customHeight="1" x14ac:dyDescent="0.35">
      <c r="B55" s="96"/>
      <c r="C55" s="97"/>
      <c r="D55" s="71"/>
      <c r="E55" s="71"/>
      <c r="F55" s="71"/>
      <c r="G55" s="86"/>
      <c r="H55" s="86"/>
      <c r="I55" s="86"/>
      <c r="J55" s="86"/>
      <c r="K55" s="86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68"/>
      <c r="X55" s="68"/>
      <c r="Y55" s="68"/>
      <c r="AA55" s="5">
        <v>0</v>
      </c>
    </row>
    <row r="56" spans="2:30" ht="18" customHeight="1" x14ac:dyDescent="0.35">
      <c r="B56" s="98"/>
      <c r="C56" s="99"/>
      <c r="D56" s="71"/>
      <c r="E56" s="71"/>
      <c r="F56" s="71"/>
      <c r="G56" s="86"/>
      <c r="H56" s="86"/>
      <c r="I56" s="86"/>
      <c r="J56" s="86"/>
      <c r="K56" s="86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68"/>
      <c r="X56" s="68"/>
      <c r="Y56" s="68"/>
      <c r="AA56" s="5">
        <v>10</v>
      </c>
    </row>
    <row r="57" spans="2:30" ht="19.5" customHeight="1" x14ac:dyDescent="0.35">
      <c r="B57" s="87" t="s">
        <v>60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11"/>
      <c r="U57" s="11"/>
      <c r="V57" s="11"/>
      <c r="W57" s="155">
        <f>W38+W45+W51+W54</f>
        <v>0</v>
      </c>
      <c r="X57" s="156"/>
      <c r="Y57" s="157"/>
    </row>
    <row r="59" spans="2:30" ht="19.5" customHeight="1" x14ac:dyDescent="0.35">
      <c r="B59" s="1" t="s">
        <v>86</v>
      </c>
    </row>
    <row r="60" spans="2:30" ht="15" customHeight="1" x14ac:dyDescent="0.35">
      <c r="B60" s="116" t="s">
        <v>87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</row>
    <row r="61" spans="2:30" ht="15" customHeight="1" x14ac:dyDescent="0.35"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</row>
    <row r="62" spans="2:30" ht="15" customHeight="1" x14ac:dyDescent="0.35"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</row>
    <row r="63" spans="2:30" ht="15" customHeight="1" x14ac:dyDescent="0.35">
      <c r="B63" s="116" t="s">
        <v>88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</row>
    <row r="64" spans="2:30" ht="15" customHeight="1" x14ac:dyDescent="0.35"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</row>
    <row r="65" spans="2:27" ht="15" customHeight="1" x14ac:dyDescent="0.35">
      <c r="B65" s="153" t="s">
        <v>136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</row>
    <row r="66" spans="2:27" ht="15" customHeight="1" x14ac:dyDescent="0.35"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</row>
    <row r="67" spans="2:27" ht="15" customHeight="1" x14ac:dyDescent="0.35">
      <c r="B67" s="153" t="s">
        <v>133</v>
      </c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</row>
    <row r="68" spans="2:27" ht="19.5" customHeight="1" x14ac:dyDescent="0.35">
      <c r="B68" s="1" t="s">
        <v>89</v>
      </c>
    </row>
    <row r="69" spans="2:27" ht="15" customHeight="1" x14ac:dyDescent="0.35">
      <c r="B69" s="116" t="s">
        <v>131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</row>
    <row r="70" spans="2:27" ht="15" customHeight="1" x14ac:dyDescent="0.3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</row>
    <row r="71" spans="2:27" ht="15" customHeight="1" x14ac:dyDescent="0.35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</row>
    <row r="72" spans="2:27" ht="15" customHeight="1" x14ac:dyDescent="0.35">
      <c r="B72" s="116" t="s">
        <v>101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</row>
    <row r="73" spans="2:27" ht="15" customHeight="1" x14ac:dyDescent="0.3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</row>
    <row r="74" spans="2:27" ht="15" customHeight="1" x14ac:dyDescent="0.35">
      <c r="B74" s="170" t="s">
        <v>102</v>
      </c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</row>
    <row r="75" spans="2:27" ht="15" customHeight="1" x14ac:dyDescent="0.35">
      <c r="B75" s="153" t="s">
        <v>103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</row>
    <row r="76" spans="2:27" ht="19.5" customHeight="1" x14ac:dyDescent="0.35">
      <c r="B76" s="1" t="s">
        <v>104</v>
      </c>
    </row>
    <row r="77" spans="2:27" ht="15" customHeight="1" x14ac:dyDescent="0.35">
      <c r="B77" s="116" t="s">
        <v>130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</row>
    <row r="78" spans="2:27" ht="15" customHeight="1" x14ac:dyDescent="0.3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</row>
    <row r="79" spans="2:27" ht="15" customHeight="1" x14ac:dyDescent="0.3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</row>
    <row r="80" spans="2:27" ht="15" customHeight="1" x14ac:dyDescent="0.35">
      <c r="B80" s="116" t="s">
        <v>105</v>
      </c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</row>
    <row r="81" spans="2:27" ht="15" customHeight="1" x14ac:dyDescent="0.35">
      <c r="B81" s="153" t="s">
        <v>106</v>
      </c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</row>
    <row r="82" spans="2:27" ht="15" customHeight="1" x14ac:dyDescent="0.35">
      <c r="B82" s="153" t="s">
        <v>107</v>
      </c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</row>
    <row r="83" spans="2:27" x14ac:dyDescent="0.35">
      <c r="B83" s="154" t="s">
        <v>108</v>
      </c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</row>
    <row r="84" spans="2:27" ht="15" customHeight="1" x14ac:dyDescent="0.35">
      <c r="B84" s="116" t="s">
        <v>132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</row>
    <row r="85" spans="2:27" ht="15" customHeight="1" x14ac:dyDescent="0.3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</row>
    <row r="86" spans="2:27" ht="15" customHeight="1" x14ac:dyDescent="0.3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</row>
    <row r="87" spans="2:27" ht="15" customHeight="1" x14ac:dyDescent="0.35">
      <c r="B87" s="116" t="s">
        <v>109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</row>
    <row r="88" spans="2:27" ht="15" customHeight="1" x14ac:dyDescent="0.35">
      <c r="C88" s="8" t="s">
        <v>110</v>
      </c>
    </row>
    <row r="89" spans="2:27" ht="15" customHeight="1" x14ac:dyDescent="0.35">
      <c r="C89" s="8" t="s">
        <v>111</v>
      </c>
    </row>
    <row r="90" spans="2:27" ht="15" customHeight="1" x14ac:dyDescent="0.35">
      <c r="C90" s="8" t="s">
        <v>112</v>
      </c>
    </row>
    <row r="91" spans="2:27" ht="15" customHeight="1" x14ac:dyDescent="0.35">
      <c r="C91" s="8" t="s">
        <v>113</v>
      </c>
    </row>
    <row r="92" spans="2:27" ht="15" customHeight="1" x14ac:dyDescent="0.35">
      <c r="C92" s="3"/>
      <c r="D92" s="8" t="s">
        <v>114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2:27" ht="15" customHeight="1" x14ac:dyDescent="0.35">
      <c r="C93" s="3"/>
      <c r="D93" s="8" t="s">
        <v>115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2:27" ht="15" customHeight="1" x14ac:dyDescent="0.35">
      <c r="C94" s="3"/>
      <c r="D94" s="8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2:27" ht="19.5" customHeight="1" x14ac:dyDescent="0.35">
      <c r="B95" s="177" t="s">
        <v>21</v>
      </c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9"/>
    </row>
    <row r="96" spans="2:27" ht="58.5" customHeight="1" x14ac:dyDescent="0.35">
      <c r="B96" s="168" t="s">
        <v>143</v>
      </c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</row>
    <row r="97" spans="2:27" ht="19.5" customHeight="1" x14ac:dyDescent="0.35">
      <c r="B97" s="159" t="s">
        <v>22</v>
      </c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1"/>
    </row>
    <row r="98" spans="2:27" ht="19.5" customHeight="1" x14ac:dyDescent="0.35">
      <c r="B98" s="162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4"/>
    </row>
    <row r="99" spans="2:27" ht="19.5" customHeight="1" x14ac:dyDescent="0.35">
      <c r="B99" s="71" t="s">
        <v>9</v>
      </c>
      <c r="C99" s="71"/>
      <c r="D99" s="102" t="s">
        <v>126</v>
      </c>
      <c r="E99" s="151"/>
      <c r="F99" s="151"/>
      <c r="G99" s="103"/>
      <c r="H99" s="86" t="s">
        <v>23</v>
      </c>
      <c r="I99" s="71"/>
      <c r="J99" s="71"/>
      <c r="K99" s="86" t="s">
        <v>24</v>
      </c>
      <c r="L99" s="71"/>
      <c r="M99" s="71"/>
      <c r="N99" s="86" t="s">
        <v>2</v>
      </c>
      <c r="O99" s="71"/>
      <c r="P99" s="71"/>
      <c r="Q99" s="86" t="s">
        <v>3</v>
      </c>
      <c r="R99" s="71"/>
      <c r="S99" s="71"/>
      <c r="T99" s="86" t="s">
        <v>25</v>
      </c>
      <c r="U99" s="71"/>
      <c r="V99" s="71"/>
      <c r="W99" s="86" t="s">
        <v>80</v>
      </c>
      <c r="X99" s="71"/>
      <c r="Y99" s="71"/>
    </row>
    <row r="100" spans="2:27" ht="19.5" customHeight="1" x14ac:dyDescent="0.35">
      <c r="B100" s="71"/>
      <c r="C100" s="71"/>
      <c r="D100" s="98"/>
      <c r="E100" s="152"/>
      <c r="F100" s="152"/>
      <c r="G100" s="99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</row>
    <row r="101" spans="2:27" ht="19.5" customHeight="1" x14ac:dyDescent="0.35">
      <c r="B101" s="71"/>
      <c r="C101" s="71"/>
      <c r="D101" s="102" t="s">
        <v>8</v>
      </c>
      <c r="E101" s="151"/>
      <c r="F101" s="151"/>
      <c r="G101" s="103"/>
      <c r="H101" s="71">
        <v>1</v>
      </c>
      <c r="I101" s="71"/>
      <c r="J101" s="71"/>
      <c r="K101" s="71">
        <v>2</v>
      </c>
      <c r="L101" s="71"/>
      <c r="M101" s="71"/>
      <c r="N101" s="71">
        <v>5</v>
      </c>
      <c r="O101" s="71"/>
      <c r="P101" s="71"/>
      <c r="Q101" s="71">
        <v>7</v>
      </c>
      <c r="R101" s="71"/>
      <c r="S101" s="71"/>
      <c r="T101" s="71">
        <v>10</v>
      </c>
      <c r="U101" s="71"/>
      <c r="V101" s="71"/>
      <c r="W101" s="68">
        <v>0</v>
      </c>
      <c r="X101" s="68"/>
      <c r="Y101" s="68"/>
      <c r="AA101" s="3" t="s">
        <v>81</v>
      </c>
    </row>
    <row r="102" spans="2:27" ht="19.5" customHeight="1" x14ac:dyDescent="0.35">
      <c r="B102" s="71"/>
      <c r="C102" s="71"/>
      <c r="D102" s="98"/>
      <c r="E102" s="152"/>
      <c r="F102" s="152"/>
      <c r="G102" s="99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68"/>
      <c r="X102" s="68"/>
      <c r="Y102" s="68"/>
      <c r="AA102" s="5">
        <v>0</v>
      </c>
    </row>
    <row r="103" spans="2:27" ht="19.5" customHeight="1" x14ac:dyDescent="0.35">
      <c r="B103" s="71"/>
      <c r="C103" s="71"/>
      <c r="D103" s="102" t="s">
        <v>8</v>
      </c>
      <c r="E103" s="151"/>
      <c r="F103" s="151"/>
      <c r="G103" s="103"/>
      <c r="H103" s="71">
        <v>1</v>
      </c>
      <c r="I103" s="71"/>
      <c r="J103" s="71"/>
      <c r="K103" s="71">
        <v>2</v>
      </c>
      <c r="L103" s="71"/>
      <c r="M103" s="71"/>
      <c r="N103" s="71">
        <v>5</v>
      </c>
      <c r="O103" s="71"/>
      <c r="P103" s="71"/>
      <c r="Q103" s="71">
        <v>7</v>
      </c>
      <c r="R103" s="71"/>
      <c r="S103" s="71"/>
      <c r="T103" s="71">
        <v>10</v>
      </c>
      <c r="U103" s="71"/>
      <c r="V103" s="71"/>
      <c r="W103" s="68">
        <v>0</v>
      </c>
      <c r="X103" s="68"/>
      <c r="Y103" s="68"/>
      <c r="AA103" s="5">
        <v>1</v>
      </c>
    </row>
    <row r="104" spans="2:27" ht="19.5" customHeight="1" x14ac:dyDescent="0.35">
      <c r="B104" s="71"/>
      <c r="C104" s="71"/>
      <c r="D104" s="98"/>
      <c r="E104" s="152"/>
      <c r="F104" s="152"/>
      <c r="G104" s="99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68"/>
      <c r="X104" s="68"/>
      <c r="Y104" s="68"/>
      <c r="AA104" s="5">
        <v>2</v>
      </c>
    </row>
    <row r="105" spans="2:27" ht="19.5" customHeight="1" x14ac:dyDescent="0.35">
      <c r="B105" s="71"/>
      <c r="C105" s="71"/>
      <c r="D105" s="102" t="s">
        <v>8</v>
      </c>
      <c r="E105" s="151"/>
      <c r="F105" s="151"/>
      <c r="G105" s="103"/>
      <c r="H105" s="71">
        <v>1</v>
      </c>
      <c r="I105" s="71"/>
      <c r="J105" s="71"/>
      <c r="K105" s="71">
        <v>2</v>
      </c>
      <c r="L105" s="71"/>
      <c r="M105" s="71"/>
      <c r="N105" s="71">
        <v>5</v>
      </c>
      <c r="O105" s="71"/>
      <c r="P105" s="71"/>
      <c r="Q105" s="71">
        <v>7</v>
      </c>
      <c r="R105" s="71"/>
      <c r="S105" s="71"/>
      <c r="T105" s="71">
        <v>10</v>
      </c>
      <c r="U105" s="71"/>
      <c r="V105" s="71"/>
      <c r="W105" s="68">
        <v>0</v>
      </c>
      <c r="X105" s="68"/>
      <c r="Y105" s="68"/>
      <c r="AA105" s="5">
        <v>5</v>
      </c>
    </row>
    <row r="106" spans="2:27" ht="19.5" customHeight="1" x14ac:dyDescent="0.35">
      <c r="B106" s="71"/>
      <c r="C106" s="71"/>
      <c r="D106" s="98"/>
      <c r="E106" s="152"/>
      <c r="F106" s="152"/>
      <c r="G106" s="99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68"/>
      <c r="X106" s="68"/>
      <c r="Y106" s="68"/>
      <c r="AA106" s="5">
        <v>7</v>
      </c>
    </row>
    <row r="107" spans="2:27" ht="19.5" customHeight="1" x14ac:dyDescent="0.35">
      <c r="B107" s="71"/>
      <c r="C107" s="71"/>
      <c r="D107" s="102" t="s">
        <v>8</v>
      </c>
      <c r="E107" s="151"/>
      <c r="F107" s="151"/>
      <c r="G107" s="103"/>
      <c r="H107" s="71">
        <v>1</v>
      </c>
      <c r="I107" s="71"/>
      <c r="J107" s="71"/>
      <c r="K107" s="71">
        <v>2</v>
      </c>
      <c r="L107" s="71"/>
      <c r="M107" s="71"/>
      <c r="N107" s="71">
        <v>5</v>
      </c>
      <c r="O107" s="71"/>
      <c r="P107" s="71"/>
      <c r="Q107" s="71">
        <v>7</v>
      </c>
      <c r="R107" s="71"/>
      <c r="S107" s="71"/>
      <c r="T107" s="71">
        <v>10</v>
      </c>
      <c r="U107" s="71"/>
      <c r="V107" s="71"/>
      <c r="W107" s="68">
        <v>0</v>
      </c>
      <c r="X107" s="68"/>
      <c r="Y107" s="68"/>
      <c r="AA107" s="5">
        <v>10</v>
      </c>
    </row>
    <row r="108" spans="2:27" ht="19.5" customHeight="1" x14ac:dyDescent="0.35">
      <c r="B108" s="71"/>
      <c r="C108" s="71"/>
      <c r="D108" s="98"/>
      <c r="E108" s="152"/>
      <c r="F108" s="152"/>
      <c r="G108" s="99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68"/>
      <c r="X108" s="68"/>
      <c r="Y108" s="68"/>
    </row>
    <row r="109" spans="2:27" ht="19.5" customHeight="1" x14ac:dyDescent="0.35">
      <c r="B109" s="102" t="s">
        <v>19</v>
      </c>
      <c r="C109" s="103"/>
      <c r="D109" s="144" t="s">
        <v>26</v>
      </c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2:27" ht="19.5" customHeight="1" x14ac:dyDescent="0.35">
      <c r="B110" s="96"/>
      <c r="C110" s="97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2:27" ht="19.5" customHeight="1" x14ac:dyDescent="0.35">
      <c r="B111" s="96"/>
      <c r="C111" s="97"/>
      <c r="D111" s="145"/>
      <c r="E111" s="146"/>
      <c r="F111" s="133" t="s">
        <v>11</v>
      </c>
      <c r="G111" s="138"/>
      <c r="H111" s="138"/>
      <c r="I111" s="138"/>
      <c r="J111" s="138"/>
      <c r="K111" s="134"/>
      <c r="L111" s="86" t="s">
        <v>12</v>
      </c>
      <c r="M111" s="71"/>
      <c r="N111" s="71"/>
      <c r="O111" s="71"/>
      <c r="P111" s="86" t="s">
        <v>13</v>
      </c>
      <c r="Q111" s="86"/>
      <c r="R111" s="86"/>
      <c r="S111" s="86"/>
      <c r="T111" s="71" t="s">
        <v>14</v>
      </c>
      <c r="U111" s="71"/>
      <c r="V111" s="71"/>
    </row>
    <row r="112" spans="2:27" ht="19.5" customHeight="1" x14ac:dyDescent="0.35">
      <c r="B112" s="96"/>
      <c r="C112" s="97"/>
      <c r="D112" s="147"/>
      <c r="E112" s="148"/>
      <c r="F112" s="135"/>
      <c r="G112" s="125"/>
      <c r="H112" s="125"/>
      <c r="I112" s="125"/>
      <c r="J112" s="125"/>
      <c r="K112" s="126"/>
      <c r="L112" s="86"/>
      <c r="M112" s="71"/>
      <c r="N112" s="71"/>
      <c r="O112" s="71"/>
      <c r="P112" s="86"/>
      <c r="Q112" s="86"/>
      <c r="R112" s="86"/>
      <c r="S112" s="86"/>
      <c r="T112" s="71"/>
      <c r="U112" s="71"/>
      <c r="V112" s="71"/>
    </row>
    <row r="113" spans="2:22" ht="19.5" customHeight="1" x14ac:dyDescent="0.35">
      <c r="B113" s="96"/>
      <c r="C113" s="97"/>
      <c r="D113" s="147"/>
      <c r="E113" s="148"/>
      <c r="F113" s="135"/>
      <c r="G113" s="125"/>
      <c r="H113" s="125"/>
      <c r="I113" s="125"/>
      <c r="J113" s="125"/>
      <c r="K113" s="126"/>
      <c r="L113" s="71"/>
      <c r="M113" s="71"/>
      <c r="N113" s="71"/>
      <c r="O113" s="71"/>
      <c r="P113" s="86"/>
      <c r="Q113" s="86"/>
      <c r="R113" s="86"/>
      <c r="S113" s="86"/>
      <c r="T113" s="71"/>
      <c r="U113" s="71"/>
      <c r="V113" s="71"/>
    </row>
    <row r="114" spans="2:22" ht="19.5" customHeight="1" x14ac:dyDescent="0.35">
      <c r="B114" s="96"/>
      <c r="C114" s="97"/>
      <c r="D114" s="149"/>
      <c r="E114" s="150"/>
      <c r="F114" s="136"/>
      <c r="G114" s="139"/>
      <c r="H114" s="139"/>
      <c r="I114" s="139"/>
      <c r="J114" s="139"/>
      <c r="K114" s="137"/>
      <c r="L114" s="71"/>
      <c r="M114" s="71"/>
      <c r="N114" s="71"/>
      <c r="O114" s="71"/>
      <c r="P114" s="86"/>
      <c r="Q114" s="86"/>
      <c r="R114" s="86"/>
      <c r="S114" s="86"/>
      <c r="T114" s="71"/>
      <c r="U114" s="71"/>
      <c r="V114" s="71"/>
    </row>
    <row r="115" spans="2:22" ht="19.5" customHeight="1" x14ac:dyDescent="0.35">
      <c r="B115" s="96"/>
      <c r="C115" s="97"/>
      <c r="D115" s="102" t="s">
        <v>8</v>
      </c>
      <c r="E115" s="103"/>
      <c r="F115" s="133" t="s">
        <v>27</v>
      </c>
      <c r="G115" s="138"/>
      <c r="H115" s="138"/>
      <c r="I115" s="138"/>
      <c r="J115" s="138"/>
      <c r="K115" s="134"/>
      <c r="L115" s="71">
        <v>10</v>
      </c>
      <c r="M115" s="71"/>
      <c r="N115" s="71"/>
      <c r="O115" s="71"/>
      <c r="P115" s="141">
        <v>0</v>
      </c>
      <c r="Q115" s="141">
        <v>1</v>
      </c>
      <c r="R115" s="141">
        <v>1</v>
      </c>
      <c r="S115" s="141">
        <v>1</v>
      </c>
      <c r="T115" s="142">
        <f t="shared" ref="T115:T126" si="0">L115*P115</f>
        <v>0</v>
      </c>
      <c r="U115" s="142"/>
      <c r="V115" s="142"/>
    </row>
    <row r="116" spans="2:22" ht="19.5" customHeight="1" x14ac:dyDescent="0.35">
      <c r="B116" s="96"/>
      <c r="C116" s="97"/>
      <c r="D116" s="96"/>
      <c r="E116" s="97"/>
      <c r="F116" s="136"/>
      <c r="G116" s="139"/>
      <c r="H116" s="139"/>
      <c r="I116" s="139"/>
      <c r="J116" s="139"/>
      <c r="K116" s="137"/>
      <c r="L116" s="71"/>
      <c r="M116" s="71"/>
      <c r="N116" s="71"/>
      <c r="O116" s="71"/>
      <c r="P116" s="141">
        <v>1</v>
      </c>
      <c r="Q116" s="141">
        <v>1</v>
      </c>
      <c r="R116" s="141">
        <v>1</v>
      </c>
      <c r="S116" s="141">
        <v>1</v>
      </c>
      <c r="T116" s="142"/>
      <c r="U116" s="142"/>
      <c r="V116" s="142"/>
    </row>
    <row r="117" spans="2:22" ht="19.5" customHeight="1" x14ac:dyDescent="0.35">
      <c r="B117" s="96"/>
      <c r="C117" s="97"/>
      <c r="D117" s="96"/>
      <c r="E117" s="97"/>
      <c r="F117" s="133" t="s">
        <v>28</v>
      </c>
      <c r="G117" s="138"/>
      <c r="H117" s="138"/>
      <c r="I117" s="138"/>
      <c r="J117" s="138"/>
      <c r="K117" s="134"/>
      <c r="L117" s="71">
        <v>10</v>
      </c>
      <c r="M117" s="71"/>
      <c r="N117" s="71"/>
      <c r="O117" s="71"/>
      <c r="P117" s="141">
        <v>0</v>
      </c>
      <c r="Q117" s="141">
        <v>1</v>
      </c>
      <c r="R117" s="141">
        <v>1</v>
      </c>
      <c r="S117" s="141">
        <v>1</v>
      </c>
      <c r="T117" s="142">
        <f t="shared" si="0"/>
        <v>0</v>
      </c>
      <c r="U117" s="142"/>
      <c r="V117" s="142"/>
    </row>
    <row r="118" spans="2:22" ht="19.5" customHeight="1" x14ac:dyDescent="0.35">
      <c r="B118" s="96"/>
      <c r="C118" s="97"/>
      <c r="D118" s="96"/>
      <c r="E118" s="97"/>
      <c r="F118" s="136"/>
      <c r="G118" s="139"/>
      <c r="H118" s="139"/>
      <c r="I118" s="139"/>
      <c r="J118" s="139"/>
      <c r="K118" s="137"/>
      <c r="L118" s="71"/>
      <c r="M118" s="71"/>
      <c r="N118" s="71"/>
      <c r="O118" s="71"/>
      <c r="P118" s="141">
        <v>1</v>
      </c>
      <c r="Q118" s="141">
        <v>1</v>
      </c>
      <c r="R118" s="141">
        <v>1</v>
      </c>
      <c r="S118" s="141">
        <v>1</v>
      </c>
      <c r="T118" s="142"/>
      <c r="U118" s="142"/>
      <c r="V118" s="142"/>
    </row>
    <row r="119" spans="2:22" ht="19.5" customHeight="1" x14ac:dyDescent="0.35">
      <c r="B119" s="96"/>
      <c r="C119" s="97"/>
      <c r="D119" s="96"/>
      <c r="E119" s="97"/>
      <c r="F119" s="133" t="s">
        <v>29</v>
      </c>
      <c r="G119" s="138"/>
      <c r="H119" s="138"/>
      <c r="I119" s="138"/>
      <c r="J119" s="138"/>
      <c r="K119" s="134"/>
      <c r="L119" s="71">
        <v>10</v>
      </c>
      <c r="M119" s="71"/>
      <c r="N119" s="71"/>
      <c r="O119" s="71"/>
      <c r="P119" s="141">
        <v>0</v>
      </c>
      <c r="Q119" s="141">
        <v>1</v>
      </c>
      <c r="R119" s="141">
        <v>1</v>
      </c>
      <c r="S119" s="141">
        <v>1</v>
      </c>
      <c r="T119" s="142">
        <f t="shared" si="0"/>
        <v>0</v>
      </c>
      <c r="U119" s="142"/>
      <c r="V119" s="142"/>
    </row>
    <row r="120" spans="2:22" ht="19.5" customHeight="1" x14ac:dyDescent="0.35">
      <c r="B120" s="96"/>
      <c r="C120" s="97"/>
      <c r="D120" s="96"/>
      <c r="E120" s="97"/>
      <c r="F120" s="136"/>
      <c r="G120" s="139"/>
      <c r="H120" s="139"/>
      <c r="I120" s="139"/>
      <c r="J120" s="139"/>
      <c r="K120" s="137"/>
      <c r="L120" s="71"/>
      <c r="M120" s="71"/>
      <c r="N120" s="71"/>
      <c r="O120" s="71"/>
      <c r="P120" s="141">
        <v>1</v>
      </c>
      <c r="Q120" s="141">
        <v>1</v>
      </c>
      <c r="R120" s="141">
        <v>1</v>
      </c>
      <c r="S120" s="141">
        <v>1</v>
      </c>
      <c r="T120" s="142"/>
      <c r="U120" s="142"/>
      <c r="V120" s="142"/>
    </row>
    <row r="121" spans="2:22" ht="19.5" customHeight="1" x14ac:dyDescent="0.35">
      <c r="B121" s="96"/>
      <c r="C121" s="97"/>
      <c r="D121" s="96"/>
      <c r="E121" s="97"/>
      <c r="F121" s="133" t="s">
        <v>30</v>
      </c>
      <c r="G121" s="138"/>
      <c r="H121" s="138"/>
      <c r="I121" s="138"/>
      <c r="J121" s="138"/>
      <c r="K121" s="134"/>
      <c r="L121" s="71">
        <v>10</v>
      </c>
      <c r="M121" s="71"/>
      <c r="N121" s="71"/>
      <c r="O121" s="71"/>
      <c r="P121" s="141">
        <v>0</v>
      </c>
      <c r="Q121" s="141">
        <v>1</v>
      </c>
      <c r="R121" s="141">
        <v>1</v>
      </c>
      <c r="S121" s="141">
        <v>1</v>
      </c>
      <c r="T121" s="142">
        <f t="shared" si="0"/>
        <v>0</v>
      </c>
      <c r="U121" s="142"/>
      <c r="V121" s="142"/>
    </row>
    <row r="122" spans="2:22" ht="19.5" customHeight="1" x14ac:dyDescent="0.35">
      <c r="B122" s="98"/>
      <c r="C122" s="99"/>
      <c r="D122" s="98"/>
      <c r="E122" s="99"/>
      <c r="F122" s="136"/>
      <c r="G122" s="139"/>
      <c r="H122" s="139"/>
      <c r="I122" s="139"/>
      <c r="J122" s="139"/>
      <c r="K122" s="137"/>
      <c r="L122" s="71"/>
      <c r="M122" s="71"/>
      <c r="N122" s="71"/>
      <c r="O122" s="71"/>
      <c r="P122" s="141">
        <v>1</v>
      </c>
      <c r="Q122" s="141">
        <v>1</v>
      </c>
      <c r="R122" s="141">
        <v>1</v>
      </c>
      <c r="S122" s="141">
        <v>1</v>
      </c>
      <c r="T122" s="142"/>
      <c r="U122" s="142"/>
      <c r="V122" s="142"/>
    </row>
    <row r="123" spans="2:22" ht="19.5" customHeight="1" x14ac:dyDescent="0.35">
      <c r="B123" s="71" t="s">
        <v>20</v>
      </c>
      <c r="C123" s="71"/>
      <c r="D123" s="71" t="s">
        <v>8</v>
      </c>
      <c r="E123" s="71"/>
      <c r="F123" s="86" t="s">
        <v>31</v>
      </c>
      <c r="G123" s="86"/>
      <c r="H123" s="86"/>
      <c r="I123" s="86"/>
      <c r="J123" s="86"/>
      <c r="K123" s="86"/>
      <c r="L123" s="71">
        <v>10</v>
      </c>
      <c r="M123" s="71"/>
      <c r="N123" s="71"/>
      <c r="O123" s="71"/>
      <c r="P123" s="141">
        <v>0</v>
      </c>
      <c r="Q123" s="141">
        <v>1</v>
      </c>
      <c r="R123" s="141">
        <v>1</v>
      </c>
      <c r="S123" s="141">
        <v>1</v>
      </c>
      <c r="T123" s="142">
        <f t="shared" si="0"/>
        <v>0</v>
      </c>
      <c r="U123" s="142"/>
      <c r="V123" s="142"/>
    </row>
    <row r="124" spans="2:22" ht="19.5" customHeight="1" x14ac:dyDescent="0.35">
      <c r="B124" s="71"/>
      <c r="C124" s="71"/>
      <c r="D124" s="71"/>
      <c r="E124" s="71"/>
      <c r="F124" s="86"/>
      <c r="G124" s="86"/>
      <c r="H124" s="86"/>
      <c r="I124" s="86"/>
      <c r="J124" s="86"/>
      <c r="K124" s="86"/>
      <c r="L124" s="71"/>
      <c r="M124" s="71"/>
      <c r="N124" s="71"/>
      <c r="O124" s="71"/>
      <c r="P124" s="141">
        <v>1</v>
      </c>
      <c r="Q124" s="141">
        <v>1</v>
      </c>
      <c r="R124" s="141">
        <v>1</v>
      </c>
      <c r="S124" s="141">
        <v>1</v>
      </c>
      <c r="T124" s="142"/>
      <c r="U124" s="142"/>
      <c r="V124" s="142"/>
    </row>
    <row r="125" spans="2:22" ht="19.5" customHeight="1" x14ac:dyDescent="0.35">
      <c r="B125" s="71"/>
      <c r="C125" s="71"/>
      <c r="D125" s="71"/>
      <c r="E125" s="71"/>
      <c r="F125" s="86"/>
      <c r="G125" s="86"/>
      <c r="H125" s="86"/>
      <c r="I125" s="86"/>
      <c r="J125" s="86"/>
      <c r="K125" s="86"/>
      <c r="L125" s="71"/>
      <c r="M125" s="71"/>
      <c r="N125" s="71"/>
      <c r="O125" s="71"/>
      <c r="P125" s="141">
        <v>1</v>
      </c>
      <c r="Q125" s="141">
        <v>1</v>
      </c>
      <c r="R125" s="141">
        <v>1</v>
      </c>
      <c r="S125" s="141">
        <v>1</v>
      </c>
      <c r="T125" s="142"/>
      <c r="U125" s="142"/>
      <c r="V125" s="142"/>
    </row>
    <row r="126" spans="2:22" ht="19.5" customHeight="1" x14ac:dyDescent="0.35">
      <c r="B126" s="71"/>
      <c r="C126" s="71"/>
      <c r="D126" s="71"/>
      <c r="E126" s="71"/>
      <c r="F126" s="86" t="s">
        <v>32</v>
      </c>
      <c r="G126" s="86"/>
      <c r="H126" s="86"/>
      <c r="I126" s="86"/>
      <c r="J126" s="86"/>
      <c r="K126" s="86"/>
      <c r="L126" s="71">
        <v>10</v>
      </c>
      <c r="M126" s="71"/>
      <c r="N126" s="71"/>
      <c r="O126" s="71"/>
      <c r="P126" s="141">
        <v>0</v>
      </c>
      <c r="Q126" s="141">
        <v>1</v>
      </c>
      <c r="R126" s="141">
        <v>1</v>
      </c>
      <c r="S126" s="141">
        <v>1</v>
      </c>
      <c r="T126" s="142">
        <f t="shared" si="0"/>
        <v>0</v>
      </c>
      <c r="U126" s="142"/>
      <c r="V126" s="142"/>
    </row>
    <row r="127" spans="2:22" ht="19.5" customHeight="1" x14ac:dyDescent="0.35">
      <c r="B127" s="71"/>
      <c r="C127" s="71"/>
      <c r="D127" s="71"/>
      <c r="E127" s="71"/>
      <c r="F127" s="86"/>
      <c r="G127" s="86"/>
      <c r="H127" s="86"/>
      <c r="I127" s="86"/>
      <c r="J127" s="86"/>
      <c r="K127" s="86"/>
      <c r="L127" s="71"/>
      <c r="M127" s="71"/>
      <c r="N127" s="71"/>
      <c r="O127" s="71"/>
      <c r="P127" s="141">
        <v>1</v>
      </c>
      <c r="Q127" s="141">
        <v>1</v>
      </c>
      <c r="R127" s="141">
        <v>1</v>
      </c>
      <c r="S127" s="141">
        <v>1</v>
      </c>
      <c r="T127" s="142"/>
      <c r="U127" s="142"/>
      <c r="V127" s="142"/>
    </row>
    <row r="128" spans="2:22" ht="19.5" customHeight="1" x14ac:dyDescent="0.35">
      <c r="B128" s="71"/>
      <c r="C128" s="71"/>
      <c r="D128" s="71"/>
      <c r="E128" s="71"/>
      <c r="F128" s="86"/>
      <c r="G128" s="86"/>
      <c r="H128" s="86"/>
      <c r="I128" s="86"/>
      <c r="J128" s="86"/>
      <c r="K128" s="86"/>
      <c r="L128" s="71"/>
      <c r="M128" s="71"/>
      <c r="N128" s="71"/>
      <c r="O128" s="71"/>
      <c r="P128" s="141">
        <v>1</v>
      </c>
      <c r="Q128" s="141">
        <v>1</v>
      </c>
      <c r="R128" s="141">
        <v>1</v>
      </c>
      <c r="S128" s="141">
        <v>1</v>
      </c>
      <c r="T128" s="142"/>
      <c r="U128" s="142"/>
      <c r="V128" s="142"/>
    </row>
    <row r="129" spans="2:28" ht="19.5" customHeight="1" x14ac:dyDescent="0.35">
      <c r="B129" s="87" t="s">
        <v>59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140">
        <f>W101+W103+W105+W107+T115+T117+T119+T121+T123+T126</f>
        <v>0</v>
      </c>
      <c r="U129" s="140"/>
      <c r="V129" s="140"/>
    </row>
    <row r="130" spans="2:28" ht="19.5" customHeight="1" x14ac:dyDescent="0.35"/>
    <row r="131" spans="2:28" ht="19.5" customHeight="1" x14ac:dyDescent="0.35">
      <c r="B131" s="1" t="s">
        <v>129</v>
      </c>
    </row>
    <row r="132" spans="2:28" ht="15" customHeight="1" x14ac:dyDescent="0.35">
      <c r="B132" s="116" t="s">
        <v>61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</row>
    <row r="133" spans="2:28" ht="15" customHeight="1" x14ac:dyDescent="0.35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AA133" s="17" t="s">
        <v>66</v>
      </c>
      <c r="AB133" s="16"/>
    </row>
    <row r="134" spans="2:28" ht="15" customHeight="1" x14ac:dyDescent="0.35">
      <c r="B134" s="143" t="s">
        <v>62</v>
      </c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AA134" s="18">
        <v>0</v>
      </c>
      <c r="AB134" s="16"/>
    </row>
    <row r="135" spans="2:28" ht="15" customHeight="1" x14ac:dyDescent="0.35"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AA135" s="18">
        <v>0.5</v>
      </c>
      <c r="AB135" s="16"/>
    </row>
    <row r="136" spans="2:28" ht="15" customHeight="1" x14ac:dyDescent="0.35">
      <c r="B136" s="116" t="s">
        <v>63</v>
      </c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AA136" s="18">
        <v>0.75</v>
      </c>
      <c r="AB136" s="16"/>
    </row>
    <row r="137" spans="2:28" ht="15" customHeight="1" x14ac:dyDescent="0.35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AA137" s="18">
        <v>1</v>
      </c>
      <c r="AB137" s="16"/>
    </row>
    <row r="138" spans="2:28" ht="15" customHeight="1" x14ac:dyDescent="0.35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</row>
    <row r="139" spans="2:28" ht="15" customHeight="1" x14ac:dyDescent="0.35">
      <c r="B139" s="116" t="s">
        <v>64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</row>
    <row r="140" spans="2:28" ht="15" customHeight="1" x14ac:dyDescent="0.35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</row>
    <row r="141" spans="2:28" ht="15" customHeight="1" x14ac:dyDescent="0.35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</row>
    <row r="142" spans="2:28" ht="15" customHeight="1" x14ac:dyDescent="0.35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</row>
    <row r="143" spans="2:28" ht="14.25" customHeight="1" x14ac:dyDescent="0.35"/>
    <row r="144" spans="2:28" ht="19.5" customHeight="1" x14ac:dyDescent="0.35">
      <c r="B144" s="93" t="s">
        <v>33</v>
      </c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5"/>
      <c r="Z144" s="9"/>
      <c r="AA144" s="10"/>
      <c r="AB144" s="10"/>
    </row>
    <row r="145" spans="1:25" ht="19.5" customHeight="1" x14ac:dyDescent="0.35">
      <c r="B145" s="71" t="s">
        <v>36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86" t="s">
        <v>65</v>
      </c>
      <c r="P145" s="86"/>
      <c r="Q145" s="86"/>
      <c r="R145" s="86"/>
      <c r="S145" s="86"/>
      <c r="T145" s="86"/>
      <c r="U145" s="133" t="s">
        <v>35</v>
      </c>
      <c r="V145" s="134"/>
      <c r="W145" s="133" t="s">
        <v>34</v>
      </c>
      <c r="X145" s="138"/>
      <c r="Y145" s="134"/>
    </row>
    <row r="146" spans="1:25" ht="19.5" customHeight="1" x14ac:dyDescent="0.35">
      <c r="B146" s="71" t="s">
        <v>37</v>
      </c>
      <c r="C146" s="71"/>
      <c r="D146" s="71" t="s">
        <v>38</v>
      </c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86"/>
      <c r="P146" s="86"/>
      <c r="Q146" s="86"/>
      <c r="R146" s="86"/>
      <c r="S146" s="86"/>
      <c r="T146" s="86"/>
      <c r="U146" s="135"/>
      <c r="V146" s="126"/>
      <c r="W146" s="135"/>
      <c r="X146" s="125"/>
      <c r="Y146" s="126"/>
    </row>
    <row r="147" spans="1:25" ht="19.5" customHeight="1" x14ac:dyDescent="0.35"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86"/>
      <c r="P147" s="86"/>
      <c r="Q147" s="86"/>
      <c r="R147" s="86"/>
      <c r="S147" s="86"/>
      <c r="T147" s="86"/>
      <c r="U147" s="136"/>
      <c r="V147" s="137"/>
      <c r="W147" s="136"/>
      <c r="X147" s="139"/>
      <c r="Y147" s="137"/>
    </row>
    <row r="148" spans="1:25" ht="19.5" customHeight="1" x14ac:dyDescent="0.35">
      <c r="B148" s="102" t="s">
        <v>39</v>
      </c>
      <c r="C148" s="103"/>
      <c r="D148" s="104" t="s">
        <v>40</v>
      </c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6"/>
    </row>
    <row r="149" spans="1:25" ht="19.5" customHeight="1" x14ac:dyDescent="0.35">
      <c r="A149" s="2"/>
      <c r="B149" s="124" t="s">
        <v>41</v>
      </c>
      <c r="C149" s="97"/>
      <c r="D149" s="112" t="s">
        <v>42</v>
      </c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08">
        <v>0.75</v>
      </c>
      <c r="P149" s="108"/>
      <c r="Q149" s="108"/>
      <c r="R149" s="108"/>
      <c r="S149" s="108"/>
      <c r="T149" s="109"/>
      <c r="U149" s="82">
        <v>15</v>
      </c>
      <c r="V149" s="83"/>
      <c r="W149" s="82">
        <f>(O149*U149)+(O152*U152)</f>
        <v>21.25</v>
      </c>
      <c r="X149" s="107"/>
      <c r="Y149" s="83"/>
    </row>
    <row r="150" spans="1:25" ht="19.5" customHeight="1" x14ac:dyDescent="0.35">
      <c r="A150" s="2"/>
      <c r="B150" s="124"/>
      <c r="C150" s="97"/>
      <c r="D150" s="115"/>
      <c r="E150" s="116"/>
      <c r="F150" s="116"/>
      <c r="G150" s="116"/>
      <c r="H150" s="116"/>
      <c r="I150" s="116"/>
      <c r="J150" s="116"/>
      <c r="K150" s="116"/>
      <c r="L150" s="116"/>
      <c r="M150" s="116"/>
      <c r="N150" s="117"/>
      <c r="O150" s="110"/>
      <c r="P150" s="110"/>
      <c r="Q150" s="110"/>
      <c r="R150" s="110"/>
      <c r="S150" s="110"/>
      <c r="T150" s="111"/>
      <c r="U150" s="100"/>
      <c r="V150" s="101"/>
      <c r="W150" s="100"/>
      <c r="X150" s="69"/>
      <c r="Y150" s="101"/>
    </row>
    <row r="151" spans="1:25" ht="19.5" customHeight="1" x14ac:dyDescent="0.35">
      <c r="A151" s="2"/>
      <c r="B151" s="124"/>
      <c r="C151" s="97"/>
      <c r="D151" s="118"/>
      <c r="E151" s="119"/>
      <c r="F151" s="119"/>
      <c r="G151" s="119"/>
      <c r="H151" s="119"/>
      <c r="I151" s="119"/>
      <c r="J151" s="119"/>
      <c r="K151" s="119"/>
      <c r="L151" s="119"/>
      <c r="M151" s="119"/>
      <c r="N151" s="120"/>
      <c r="O151" s="110"/>
      <c r="P151" s="110"/>
      <c r="Q151" s="110"/>
      <c r="R151" s="110"/>
      <c r="S151" s="110"/>
      <c r="T151" s="111"/>
      <c r="U151" s="100"/>
      <c r="V151" s="101"/>
      <c r="W151" s="100"/>
      <c r="X151" s="69"/>
      <c r="Y151" s="101"/>
    </row>
    <row r="152" spans="1:25" s="3" customFormat="1" ht="27.65" customHeight="1" x14ac:dyDescent="0.25">
      <c r="A152" s="4"/>
      <c r="B152" s="125" t="s">
        <v>44</v>
      </c>
      <c r="C152" s="126"/>
      <c r="D152" s="130" t="s">
        <v>43</v>
      </c>
      <c r="E152" s="131"/>
      <c r="F152" s="131"/>
      <c r="G152" s="131"/>
      <c r="H152" s="131"/>
      <c r="I152" s="131"/>
      <c r="J152" s="131"/>
      <c r="K152" s="131"/>
      <c r="L152" s="131"/>
      <c r="M152" s="131"/>
      <c r="N152" s="132"/>
      <c r="O152" s="108">
        <v>1</v>
      </c>
      <c r="P152" s="108"/>
      <c r="Q152" s="108"/>
      <c r="R152" s="108"/>
      <c r="S152" s="108"/>
      <c r="T152" s="109"/>
      <c r="U152" s="82">
        <v>10</v>
      </c>
      <c r="V152" s="83"/>
      <c r="W152" s="100"/>
      <c r="X152" s="69"/>
      <c r="Y152" s="101"/>
    </row>
    <row r="153" spans="1:25" ht="19.5" customHeight="1" x14ac:dyDescent="0.35">
      <c r="B153" s="102" t="s">
        <v>45</v>
      </c>
      <c r="C153" s="103"/>
      <c r="D153" s="104" t="s">
        <v>46</v>
      </c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6"/>
    </row>
    <row r="154" spans="1:25" ht="19.5" customHeight="1" x14ac:dyDescent="0.35">
      <c r="B154" s="96" t="s">
        <v>47</v>
      </c>
      <c r="C154" s="97"/>
      <c r="D154" s="112" t="s">
        <v>137</v>
      </c>
      <c r="E154" s="113"/>
      <c r="F154" s="113"/>
      <c r="G154" s="113"/>
      <c r="H154" s="113"/>
      <c r="I154" s="113"/>
      <c r="J154" s="113"/>
      <c r="K154" s="113"/>
      <c r="L154" s="113"/>
      <c r="M154" s="113"/>
      <c r="N154" s="114"/>
      <c r="O154" s="108">
        <v>0.5</v>
      </c>
      <c r="P154" s="108"/>
      <c r="Q154" s="108"/>
      <c r="R154" s="108"/>
      <c r="S154" s="108"/>
      <c r="T154" s="109"/>
      <c r="U154" s="82">
        <v>15</v>
      </c>
      <c r="V154" s="83"/>
      <c r="W154" s="82">
        <f>(O154*U154)+(O161*U161)+(O164*U164)+(O169*U169)</f>
        <v>37.5</v>
      </c>
      <c r="X154" s="107"/>
      <c r="Y154" s="83"/>
    </row>
    <row r="155" spans="1:25" ht="19.5" customHeight="1" x14ac:dyDescent="0.35">
      <c r="B155" s="96"/>
      <c r="C155" s="97"/>
      <c r="D155" s="115"/>
      <c r="E155" s="116"/>
      <c r="F155" s="116"/>
      <c r="G155" s="116"/>
      <c r="H155" s="116"/>
      <c r="I155" s="116"/>
      <c r="J155" s="116"/>
      <c r="K155" s="116"/>
      <c r="L155" s="116"/>
      <c r="M155" s="116"/>
      <c r="N155" s="117"/>
      <c r="O155" s="110"/>
      <c r="P155" s="110"/>
      <c r="Q155" s="110"/>
      <c r="R155" s="110"/>
      <c r="S155" s="110"/>
      <c r="T155" s="111"/>
      <c r="U155" s="100"/>
      <c r="V155" s="101"/>
      <c r="W155" s="100"/>
      <c r="X155" s="69"/>
      <c r="Y155" s="101"/>
    </row>
    <row r="156" spans="1:25" ht="19.5" customHeight="1" x14ac:dyDescent="0.35">
      <c r="B156" s="96"/>
      <c r="C156" s="97"/>
      <c r="D156" s="115"/>
      <c r="E156" s="116"/>
      <c r="F156" s="116"/>
      <c r="G156" s="116"/>
      <c r="H156" s="116"/>
      <c r="I156" s="116"/>
      <c r="J156" s="116"/>
      <c r="K156" s="116"/>
      <c r="L156" s="116"/>
      <c r="M156" s="116"/>
      <c r="N156" s="117"/>
      <c r="O156" s="110"/>
      <c r="P156" s="110"/>
      <c r="Q156" s="110"/>
      <c r="R156" s="110"/>
      <c r="S156" s="110"/>
      <c r="T156" s="111"/>
      <c r="U156" s="100"/>
      <c r="V156" s="101"/>
      <c r="W156" s="100"/>
      <c r="X156" s="69"/>
      <c r="Y156" s="101"/>
    </row>
    <row r="157" spans="1:25" ht="19.5" customHeight="1" x14ac:dyDescent="0.35">
      <c r="B157" s="96"/>
      <c r="C157" s="97"/>
      <c r="D157" s="115"/>
      <c r="E157" s="116"/>
      <c r="F157" s="116"/>
      <c r="G157" s="116"/>
      <c r="H157" s="116"/>
      <c r="I157" s="116"/>
      <c r="J157" s="116"/>
      <c r="K157" s="116"/>
      <c r="L157" s="116"/>
      <c r="M157" s="116"/>
      <c r="N157" s="117"/>
      <c r="O157" s="110"/>
      <c r="P157" s="110"/>
      <c r="Q157" s="110"/>
      <c r="R157" s="110"/>
      <c r="S157" s="110"/>
      <c r="T157" s="111"/>
      <c r="U157" s="100"/>
      <c r="V157" s="101"/>
      <c r="W157" s="100"/>
      <c r="X157" s="69"/>
      <c r="Y157" s="101"/>
    </row>
    <row r="158" spans="1:25" ht="19.5" customHeight="1" x14ac:dyDescent="0.35">
      <c r="B158" s="96"/>
      <c r="C158" s="97"/>
      <c r="D158" s="115"/>
      <c r="E158" s="116"/>
      <c r="F158" s="116"/>
      <c r="G158" s="116"/>
      <c r="H158" s="116"/>
      <c r="I158" s="116"/>
      <c r="J158" s="116"/>
      <c r="K158" s="116"/>
      <c r="L158" s="116"/>
      <c r="M158" s="116"/>
      <c r="N158" s="117"/>
      <c r="O158" s="110"/>
      <c r="P158" s="110"/>
      <c r="Q158" s="110"/>
      <c r="R158" s="110"/>
      <c r="S158" s="110"/>
      <c r="T158" s="111"/>
      <c r="U158" s="100"/>
      <c r="V158" s="101"/>
      <c r="W158" s="100"/>
      <c r="X158" s="69"/>
      <c r="Y158" s="101"/>
    </row>
    <row r="159" spans="1:25" ht="19.5" customHeight="1" x14ac:dyDescent="0.35">
      <c r="B159" s="96"/>
      <c r="C159" s="97"/>
      <c r="D159" s="115"/>
      <c r="E159" s="116"/>
      <c r="F159" s="116"/>
      <c r="G159" s="116"/>
      <c r="H159" s="116"/>
      <c r="I159" s="116"/>
      <c r="J159" s="116"/>
      <c r="K159" s="116"/>
      <c r="L159" s="116"/>
      <c r="M159" s="116"/>
      <c r="N159" s="117"/>
      <c r="O159" s="110"/>
      <c r="P159" s="110"/>
      <c r="Q159" s="110"/>
      <c r="R159" s="110"/>
      <c r="S159" s="110"/>
      <c r="T159" s="111"/>
      <c r="U159" s="100"/>
      <c r="V159" s="101"/>
      <c r="W159" s="100"/>
      <c r="X159" s="69"/>
      <c r="Y159" s="101"/>
    </row>
    <row r="160" spans="1:25" ht="19.5" customHeight="1" x14ac:dyDescent="0.35">
      <c r="B160" s="96"/>
      <c r="C160" s="97"/>
      <c r="D160" s="118"/>
      <c r="E160" s="119"/>
      <c r="F160" s="119"/>
      <c r="G160" s="119"/>
      <c r="H160" s="119"/>
      <c r="I160" s="119"/>
      <c r="J160" s="119"/>
      <c r="K160" s="119"/>
      <c r="L160" s="119"/>
      <c r="M160" s="119"/>
      <c r="N160" s="120"/>
      <c r="O160" s="110"/>
      <c r="P160" s="110"/>
      <c r="Q160" s="110"/>
      <c r="R160" s="110"/>
      <c r="S160" s="110"/>
      <c r="T160" s="111"/>
      <c r="U160" s="100"/>
      <c r="V160" s="101"/>
      <c r="W160" s="100"/>
      <c r="X160" s="69"/>
      <c r="Y160" s="101"/>
    </row>
    <row r="161" spans="2:25" ht="19.5" customHeight="1" x14ac:dyDescent="0.35">
      <c r="B161" s="96" t="s">
        <v>48</v>
      </c>
      <c r="C161" s="97"/>
      <c r="D161" s="112" t="s">
        <v>138</v>
      </c>
      <c r="E161" s="113"/>
      <c r="F161" s="113"/>
      <c r="G161" s="113"/>
      <c r="H161" s="113"/>
      <c r="I161" s="113"/>
      <c r="J161" s="113"/>
      <c r="K161" s="113"/>
      <c r="L161" s="113"/>
      <c r="M161" s="113"/>
      <c r="N161" s="114"/>
      <c r="O161" s="108">
        <v>1</v>
      </c>
      <c r="P161" s="108"/>
      <c r="Q161" s="108"/>
      <c r="R161" s="108"/>
      <c r="S161" s="108"/>
      <c r="T161" s="109"/>
      <c r="U161" s="82">
        <v>10</v>
      </c>
      <c r="V161" s="83"/>
      <c r="W161" s="100"/>
      <c r="X161" s="69"/>
      <c r="Y161" s="101"/>
    </row>
    <row r="162" spans="2:25" ht="19.5" customHeight="1" x14ac:dyDescent="0.35">
      <c r="B162" s="96"/>
      <c r="C162" s="97"/>
      <c r="D162" s="115"/>
      <c r="E162" s="116"/>
      <c r="F162" s="116"/>
      <c r="G162" s="116"/>
      <c r="H162" s="116"/>
      <c r="I162" s="116"/>
      <c r="J162" s="116"/>
      <c r="K162" s="116"/>
      <c r="L162" s="116"/>
      <c r="M162" s="116"/>
      <c r="N162" s="117"/>
      <c r="O162" s="110"/>
      <c r="P162" s="110"/>
      <c r="Q162" s="110"/>
      <c r="R162" s="110"/>
      <c r="S162" s="110"/>
      <c r="T162" s="111"/>
      <c r="U162" s="100"/>
      <c r="V162" s="101"/>
      <c r="W162" s="100"/>
      <c r="X162" s="69"/>
      <c r="Y162" s="101"/>
    </row>
    <row r="163" spans="2:25" ht="19.5" customHeight="1" x14ac:dyDescent="0.35">
      <c r="B163" s="96"/>
      <c r="C163" s="97"/>
      <c r="D163" s="118"/>
      <c r="E163" s="119"/>
      <c r="F163" s="119"/>
      <c r="G163" s="119"/>
      <c r="H163" s="119"/>
      <c r="I163" s="119"/>
      <c r="J163" s="119"/>
      <c r="K163" s="119"/>
      <c r="L163" s="119"/>
      <c r="M163" s="119"/>
      <c r="N163" s="120"/>
      <c r="O163" s="110"/>
      <c r="P163" s="110"/>
      <c r="Q163" s="110"/>
      <c r="R163" s="110"/>
      <c r="S163" s="110"/>
      <c r="T163" s="111"/>
      <c r="U163" s="100"/>
      <c r="V163" s="101"/>
      <c r="W163" s="100"/>
      <c r="X163" s="69"/>
      <c r="Y163" s="101"/>
    </row>
    <row r="164" spans="2:25" ht="19.5" customHeight="1" x14ac:dyDescent="0.35">
      <c r="B164" s="96" t="s">
        <v>49</v>
      </c>
      <c r="C164" s="97"/>
      <c r="D164" s="112" t="s">
        <v>139</v>
      </c>
      <c r="E164" s="113"/>
      <c r="F164" s="113"/>
      <c r="G164" s="113"/>
      <c r="H164" s="113"/>
      <c r="I164" s="113"/>
      <c r="J164" s="113"/>
      <c r="K164" s="113"/>
      <c r="L164" s="113"/>
      <c r="M164" s="113"/>
      <c r="N164" s="114"/>
      <c r="O164" s="108">
        <v>1</v>
      </c>
      <c r="P164" s="108"/>
      <c r="Q164" s="108"/>
      <c r="R164" s="108"/>
      <c r="S164" s="108"/>
      <c r="T164" s="109"/>
      <c r="U164" s="82">
        <v>10</v>
      </c>
      <c r="V164" s="83"/>
      <c r="W164" s="100"/>
      <c r="X164" s="69"/>
      <c r="Y164" s="101"/>
    </row>
    <row r="165" spans="2:25" ht="19.5" customHeight="1" x14ac:dyDescent="0.35">
      <c r="B165" s="96"/>
      <c r="C165" s="97"/>
      <c r="D165" s="115"/>
      <c r="E165" s="116"/>
      <c r="F165" s="116"/>
      <c r="G165" s="116"/>
      <c r="H165" s="116"/>
      <c r="I165" s="116"/>
      <c r="J165" s="116"/>
      <c r="K165" s="116"/>
      <c r="L165" s="116"/>
      <c r="M165" s="116"/>
      <c r="N165" s="117"/>
      <c r="O165" s="110"/>
      <c r="P165" s="110"/>
      <c r="Q165" s="110"/>
      <c r="R165" s="110"/>
      <c r="S165" s="110"/>
      <c r="T165" s="111"/>
      <c r="U165" s="100"/>
      <c r="V165" s="101"/>
      <c r="W165" s="100"/>
      <c r="X165" s="69"/>
      <c r="Y165" s="101"/>
    </row>
    <row r="166" spans="2:25" ht="19.5" customHeight="1" x14ac:dyDescent="0.35">
      <c r="B166" s="96"/>
      <c r="C166" s="97"/>
      <c r="D166" s="115"/>
      <c r="E166" s="116"/>
      <c r="F166" s="116"/>
      <c r="G166" s="116"/>
      <c r="H166" s="116"/>
      <c r="I166" s="116"/>
      <c r="J166" s="116"/>
      <c r="K166" s="116"/>
      <c r="L166" s="116"/>
      <c r="M166" s="116"/>
      <c r="N166" s="117"/>
      <c r="O166" s="110"/>
      <c r="P166" s="110"/>
      <c r="Q166" s="110"/>
      <c r="R166" s="110"/>
      <c r="S166" s="110"/>
      <c r="T166" s="111"/>
      <c r="U166" s="100"/>
      <c r="V166" s="101"/>
      <c r="W166" s="100"/>
      <c r="X166" s="69"/>
      <c r="Y166" s="101"/>
    </row>
    <row r="167" spans="2:25" ht="19.5" customHeight="1" x14ac:dyDescent="0.35">
      <c r="B167" s="96"/>
      <c r="C167" s="97"/>
      <c r="D167" s="115"/>
      <c r="E167" s="116"/>
      <c r="F167" s="116"/>
      <c r="G167" s="116"/>
      <c r="H167" s="116"/>
      <c r="I167" s="116"/>
      <c r="J167" s="116"/>
      <c r="K167" s="116"/>
      <c r="L167" s="116"/>
      <c r="M167" s="116"/>
      <c r="N167" s="117"/>
      <c r="O167" s="110"/>
      <c r="P167" s="110"/>
      <c r="Q167" s="110"/>
      <c r="R167" s="110"/>
      <c r="S167" s="110"/>
      <c r="T167" s="111"/>
      <c r="U167" s="100"/>
      <c r="V167" s="101"/>
      <c r="W167" s="100"/>
      <c r="X167" s="69"/>
      <c r="Y167" s="101"/>
    </row>
    <row r="168" spans="2:25" ht="19.5" customHeight="1" x14ac:dyDescent="0.35">
      <c r="B168" s="96"/>
      <c r="C168" s="97"/>
      <c r="D168" s="118"/>
      <c r="E168" s="119"/>
      <c r="F168" s="119"/>
      <c r="G168" s="119"/>
      <c r="H168" s="119"/>
      <c r="I168" s="119"/>
      <c r="J168" s="119"/>
      <c r="K168" s="119"/>
      <c r="L168" s="119"/>
      <c r="M168" s="119"/>
      <c r="N168" s="120"/>
      <c r="O168" s="110"/>
      <c r="P168" s="110"/>
      <c r="Q168" s="110"/>
      <c r="R168" s="110"/>
      <c r="S168" s="110"/>
      <c r="T168" s="111"/>
      <c r="U168" s="100"/>
      <c r="V168" s="101"/>
      <c r="W168" s="100"/>
      <c r="X168" s="69"/>
      <c r="Y168" s="101"/>
    </row>
    <row r="169" spans="2:25" ht="19.5" customHeight="1" x14ac:dyDescent="0.35">
      <c r="B169" s="96" t="s">
        <v>50</v>
      </c>
      <c r="C169" s="97"/>
      <c r="D169" s="112" t="s">
        <v>140</v>
      </c>
      <c r="E169" s="113"/>
      <c r="F169" s="113"/>
      <c r="G169" s="113"/>
      <c r="H169" s="113"/>
      <c r="I169" s="113"/>
      <c r="J169" s="113"/>
      <c r="K169" s="113"/>
      <c r="L169" s="113"/>
      <c r="M169" s="113"/>
      <c r="N169" s="114"/>
      <c r="O169" s="108">
        <v>1</v>
      </c>
      <c r="P169" s="108"/>
      <c r="Q169" s="108"/>
      <c r="R169" s="108"/>
      <c r="S169" s="108"/>
      <c r="T169" s="109"/>
      <c r="U169" s="82">
        <v>10</v>
      </c>
      <c r="V169" s="83"/>
      <c r="W169" s="100"/>
      <c r="X169" s="69"/>
      <c r="Y169" s="101"/>
    </row>
    <row r="170" spans="2:25" ht="19.5" customHeight="1" x14ac:dyDescent="0.35">
      <c r="B170" s="96"/>
      <c r="C170" s="97"/>
      <c r="D170" s="118"/>
      <c r="E170" s="119"/>
      <c r="F170" s="119"/>
      <c r="G170" s="119"/>
      <c r="H170" s="119"/>
      <c r="I170" s="119"/>
      <c r="J170" s="119"/>
      <c r="K170" s="119"/>
      <c r="L170" s="119"/>
      <c r="M170" s="119"/>
      <c r="N170" s="120"/>
      <c r="O170" s="110"/>
      <c r="P170" s="110"/>
      <c r="Q170" s="110"/>
      <c r="R170" s="110"/>
      <c r="S170" s="110"/>
      <c r="T170" s="111"/>
      <c r="U170" s="100"/>
      <c r="V170" s="101"/>
      <c r="W170" s="100"/>
      <c r="X170" s="69"/>
      <c r="Y170" s="101"/>
    </row>
    <row r="171" spans="2:25" ht="19.5" customHeight="1" x14ac:dyDescent="0.35">
      <c r="B171" s="102" t="s">
        <v>51</v>
      </c>
      <c r="C171" s="103"/>
      <c r="D171" s="104" t="s">
        <v>55</v>
      </c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6"/>
    </row>
    <row r="172" spans="2:25" ht="19.5" customHeight="1" x14ac:dyDescent="0.35">
      <c r="B172" s="96" t="s">
        <v>52</v>
      </c>
      <c r="C172" s="97"/>
      <c r="D172" s="79" t="s">
        <v>56</v>
      </c>
      <c r="E172" s="80"/>
      <c r="F172" s="80"/>
      <c r="G172" s="80"/>
      <c r="H172" s="80"/>
      <c r="I172" s="80"/>
      <c r="J172" s="80"/>
      <c r="K172" s="80"/>
      <c r="L172" s="80"/>
      <c r="M172" s="80"/>
      <c r="N172" s="81"/>
      <c r="O172" s="108">
        <v>0.5</v>
      </c>
      <c r="P172" s="108"/>
      <c r="Q172" s="108"/>
      <c r="R172" s="108"/>
      <c r="S172" s="108"/>
      <c r="T172" s="109"/>
      <c r="U172" s="82">
        <v>10</v>
      </c>
      <c r="V172" s="83"/>
      <c r="W172" s="82">
        <f>(O172*U172)+(O174*U174)+(O176*U176)</f>
        <v>22.5</v>
      </c>
      <c r="X172" s="107"/>
      <c r="Y172" s="83"/>
    </row>
    <row r="173" spans="2:25" ht="19.5" customHeight="1" x14ac:dyDescent="0.35">
      <c r="B173" s="96"/>
      <c r="C173" s="97"/>
      <c r="D173" s="79"/>
      <c r="E173" s="80"/>
      <c r="F173" s="80"/>
      <c r="G173" s="80"/>
      <c r="H173" s="80"/>
      <c r="I173" s="80"/>
      <c r="J173" s="80"/>
      <c r="K173" s="80"/>
      <c r="L173" s="80"/>
      <c r="M173" s="80"/>
      <c r="N173" s="81"/>
      <c r="O173" s="122"/>
      <c r="P173" s="122"/>
      <c r="Q173" s="122"/>
      <c r="R173" s="122"/>
      <c r="S173" s="122"/>
      <c r="T173" s="123"/>
      <c r="U173" s="84"/>
      <c r="V173" s="85"/>
      <c r="W173" s="100"/>
      <c r="X173" s="69"/>
      <c r="Y173" s="101"/>
    </row>
    <row r="174" spans="2:25" ht="19.5" customHeight="1" x14ac:dyDescent="0.35">
      <c r="B174" s="96" t="s">
        <v>53</v>
      </c>
      <c r="C174" s="97"/>
      <c r="D174" s="79" t="s">
        <v>57</v>
      </c>
      <c r="E174" s="80"/>
      <c r="F174" s="80"/>
      <c r="G174" s="80"/>
      <c r="H174" s="80"/>
      <c r="I174" s="80"/>
      <c r="J174" s="80"/>
      <c r="K174" s="80"/>
      <c r="L174" s="80"/>
      <c r="M174" s="80"/>
      <c r="N174" s="81"/>
      <c r="O174" s="108">
        <v>1</v>
      </c>
      <c r="P174" s="108"/>
      <c r="Q174" s="108"/>
      <c r="R174" s="108"/>
      <c r="S174" s="108"/>
      <c r="T174" s="109"/>
      <c r="U174" s="82">
        <v>10</v>
      </c>
      <c r="V174" s="83"/>
      <c r="W174" s="100"/>
      <c r="X174" s="69"/>
      <c r="Y174" s="101"/>
    </row>
    <row r="175" spans="2:25" ht="19.5" customHeight="1" x14ac:dyDescent="0.35">
      <c r="B175" s="96"/>
      <c r="C175" s="97"/>
      <c r="D175" s="79"/>
      <c r="E175" s="80"/>
      <c r="F175" s="80"/>
      <c r="G175" s="80"/>
      <c r="H175" s="80"/>
      <c r="I175" s="80"/>
      <c r="J175" s="80"/>
      <c r="K175" s="80"/>
      <c r="L175" s="80"/>
      <c r="M175" s="80"/>
      <c r="N175" s="81"/>
      <c r="O175" s="122"/>
      <c r="P175" s="122"/>
      <c r="Q175" s="122"/>
      <c r="R175" s="122"/>
      <c r="S175" s="122"/>
      <c r="T175" s="123"/>
      <c r="U175" s="84"/>
      <c r="V175" s="85"/>
      <c r="W175" s="100"/>
      <c r="X175" s="69"/>
      <c r="Y175" s="101"/>
    </row>
    <row r="176" spans="2:25" ht="19.5" customHeight="1" x14ac:dyDescent="0.35">
      <c r="B176" s="96" t="s">
        <v>54</v>
      </c>
      <c r="C176" s="97"/>
      <c r="D176" s="79" t="s">
        <v>125</v>
      </c>
      <c r="E176" s="80"/>
      <c r="F176" s="80"/>
      <c r="G176" s="80"/>
      <c r="H176" s="80"/>
      <c r="I176" s="80"/>
      <c r="J176" s="80"/>
      <c r="K176" s="80"/>
      <c r="L176" s="80"/>
      <c r="M176" s="80"/>
      <c r="N176" s="81"/>
      <c r="O176" s="108">
        <v>0.75</v>
      </c>
      <c r="P176" s="108"/>
      <c r="Q176" s="108"/>
      <c r="R176" s="108"/>
      <c r="S176" s="108"/>
      <c r="T176" s="109"/>
      <c r="U176" s="82">
        <v>10</v>
      </c>
      <c r="V176" s="83"/>
      <c r="W176" s="100"/>
      <c r="X176" s="69"/>
      <c r="Y176" s="101"/>
    </row>
    <row r="177" spans="2:25" ht="19.5" customHeight="1" x14ac:dyDescent="0.35">
      <c r="B177" s="96"/>
      <c r="C177" s="97"/>
      <c r="D177" s="79"/>
      <c r="E177" s="80"/>
      <c r="F177" s="80"/>
      <c r="G177" s="80"/>
      <c r="H177" s="80"/>
      <c r="I177" s="80"/>
      <c r="J177" s="80"/>
      <c r="K177" s="80"/>
      <c r="L177" s="80"/>
      <c r="M177" s="80"/>
      <c r="N177" s="81"/>
      <c r="O177" s="110"/>
      <c r="P177" s="110"/>
      <c r="Q177" s="110"/>
      <c r="R177" s="110"/>
      <c r="S177" s="110"/>
      <c r="T177" s="111"/>
      <c r="U177" s="100"/>
      <c r="V177" s="101"/>
      <c r="W177" s="100"/>
      <c r="X177" s="69"/>
      <c r="Y177" s="101"/>
    </row>
    <row r="178" spans="2:25" ht="19.5" customHeight="1" x14ac:dyDescent="0.35">
      <c r="B178" s="98"/>
      <c r="C178" s="99"/>
      <c r="D178" s="79"/>
      <c r="E178" s="80"/>
      <c r="F178" s="80"/>
      <c r="G178" s="80"/>
      <c r="H178" s="80"/>
      <c r="I178" s="80"/>
      <c r="J178" s="80"/>
      <c r="K178" s="80"/>
      <c r="L178" s="80"/>
      <c r="M178" s="80"/>
      <c r="N178" s="81"/>
      <c r="O178" s="122"/>
      <c r="P178" s="122"/>
      <c r="Q178" s="122"/>
      <c r="R178" s="122"/>
      <c r="S178" s="122"/>
      <c r="T178" s="123"/>
      <c r="U178" s="84"/>
      <c r="V178" s="85"/>
      <c r="W178" s="84"/>
      <c r="X178" s="121"/>
      <c r="Y178" s="85"/>
    </row>
    <row r="179" spans="2:25" ht="19.5" customHeight="1" x14ac:dyDescent="0.35">
      <c r="B179" s="87" t="s">
        <v>58</v>
      </c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9">
        <f>W149+W154+W172</f>
        <v>81.25</v>
      </c>
      <c r="X179" s="90"/>
      <c r="Y179" s="91"/>
    </row>
    <row r="181" spans="2:25" ht="19.5" customHeight="1" x14ac:dyDescent="0.35">
      <c r="B181" s="93" t="s">
        <v>67</v>
      </c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5"/>
    </row>
    <row r="182" spans="2:25" ht="19.5" customHeight="1" x14ac:dyDescent="0.35">
      <c r="B182" s="71" t="s">
        <v>37</v>
      </c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86" t="s">
        <v>68</v>
      </c>
      <c r="T182" s="86"/>
      <c r="U182" s="86"/>
      <c r="V182" s="86"/>
      <c r="W182" s="86" t="s">
        <v>69</v>
      </c>
      <c r="X182" s="86"/>
      <c r="Y182" s="86"/>
    </row>
    <row r="183" spans="2:25" ht="19.5" customHeight="1" x14ac:dyDescent="0.35">
      <c r="B183" s="71" t="s">
        <v>37</v>
      </c>
      <c r="C183" s="71"/>
      <c r="D183" s="71" t="s">
        <v>38</v>
      </c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86"/>
      <c r="T183" s="86"/>
      <c r="U183" s="86"/>
      <c r="V183" s="86"/>
      <c r="W183" s="86"/>
      <c r="X183" s="86"/>
      <c r="Y183" s="86"/>
    </row>
    <row r="184" spans="2:25" ht="19.5" customHeight="1" x14ac:dyDescent="0.35"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86"/>
      <c r="T184" s="86"/>
      <c r="U184" s="86"/>
      <c r="V184" s="86"/>
      <c r="W184" s="86"/>
      <c r="X184" s="86"/>
      <c r="Y184" s="86"/>
    </row>
    <row r="185" spans="2:25" ht="19.5" customHeight="1" x14ac:dyDescent="0.35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86"/>
      <c r="T185" s="86"/>
      <c r="U185" s="86"/>
      <c r="V185" s="86"/>
      <c r="W185" s="86"/>
      <c r="X185" s="86"/>
      <c r="Y185" s="86"/>
    </row>
    <row r="186" spans="2:25" ht="19.5" customHeight="1" x14ac:dyDescent="0.35">
      <c r="B186" s="71" t="s">
        <v>39</v>
      </c>
      <c r="C186" s="71"/>
      <c r="D186" s="72" t="s">
        <v>70</v>
      </c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86" t="s">
        <v>71</v>
      </c>
      <c r="T186" s="71"/>
      <c r="U186" s="71"/>
      <c r="V186" s="71"/>
      <c r="W186" s="68">
        <v>0</v>
      </c>
      <c r="X186" s="68"/>
      <c r="Y186" s="68"/>
    </row>
    <row r="187" spans="2:25" ht="19.5" customHeight="1" x14ac:dyDescent="0.35">
      <c r="B187" s="71"/>
      <c r="C187" s="71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1"/>
      <c r="T187" s="71"/>
      <c r="U187" s="71"/>
      <c r="V187" s="71"/>
      <c r="W187" s="68"/>
      <c r="X187" s="68"/>
      <c r="Y187" s="68"/>
    </row>
    <row r="188" spans="2:25" ht="19.5" customHeight="1" x14ac:dyDescent="0.35">
      <c r="B188" s="71"/>
      <c r="C188" s="71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1"/>
      <c r="T188" s="71"/>
      <c r="U188" s="71"/>
      <c r="V188" s="71"/>
      <c r="W188" s="68"/>
      <c r="X188" s="68"/>
      <c r="Y188" s="68"/>
    </row>
    <row r="189" spans="2:25" ht="19.5" customHeight="1" x14ac:dyDescent="0.35">
      <c r="B189" s="71" t="s">
        <v>45</v>
      </c>
      <c r="C189" s="71"/>
      <c r="D189" s="72" t="s">
        <v>72</v>
      </c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1" t="s">
        <v>73</v>
      </c>
      <c r="T189" s="71"/>
      <c r="U189" s="71"/>
      <c r="V189" s="71"/>
      <c r="W189" s="68">
        <v>35</v>
      </c>
      <c r="X189" s="68"/>
      <c r="Y189" s="68"/>
    </row>
    <row r="190" spans="2:25" ht="19.5" customHeight="1" x14ac:dyDescent="0.35">
      <c r="B190" s="71"/>
      <c r="C190" s="71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1"/>
      <c r="T190" s="71"/>
      <c r="U190" s="71"/>
      <c r="V190" s="71"/>
      <c r="W190" s="68"/>
      <c r="X190" s="68"/>
      <c r="Y190" s="68"/>
    </row>
    <row r="191" spans="2:25" ht="19.5" customHeight="1" x14ac:dyDescent="0.35">
      <c r="B191" s="71" t="s">
        <v>51</v>
      </c>
      <c r="C191" s="71"/>
      <c r="D191" s="72" t="s">
        <v>76</v>
      </c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1"/>
      <c r="T191" s="71"/>
      <c r="U191" s="71"/>
      <c r="V191" s="71"/>
      <c r="W191" s="68">
        <v>5</v>
      </c>
      <c r="X191" s="68"/>
      <c r="Y191" s="68"/>
    </row>
    <row r="192" spans="2:25" ht="19.5" customHeight="1" x14ac:dyDescent="0.35">
      <c r="B192" s="71"/>
      <c r="C192" s="71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1"/>
      <c r="T192" s="71"/>
      <c r="U192" s="71"/>
      <c r="V192" s="71"/>
      <c r="W192" s="68"/>
      <c r="X192" s="68"/>
      <c r="Y192" s="68"/>
    </row>
    <row r="193" spans="2:25" ht="19.5" customHeight="1" x14ac:dyDescent="0.35">
      <c r="B193" s="71" t="s">
        <v>74</v>
      </c>
      <c r="C193" s="71"/>
      <c r="D193" s="72" t="s">
        <v>77</v>
      </c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1"/>
      <c r="T193" s="71"/>
      <c r="U193" s="71"/>
      <c r="V193" s="71"/>
      <c r="W193" s="68">
        <v>5</v>
      </c>
      <c r="X193" s="68"/>
      <c r="Y193" s="68"/>
    </row>
    <row r="194" spans="2:25" ht="19.5" customHeight="1" x14ac:dyDescent="0.35">
      <c r="B194" s="71"/>
      <c r="C194" s="71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1"/>
      <c r="T194" s="71"/>
      <c r="U194" s="71"/>
      <c r="V194" s="71"/>
      <c r="W194" s="68"/>
      <c r="X194" s="68"/>
      <c r="Y194" s="68"/>
    </row>
    <row r="195" spans="2:25" ht="19.5" customHeight="1" x14ac:dyDescent="0.35">
      <c r="B195" s="71" t="s">
        <v>75</v>
      </c>
      <c r="C195" s="71"/>
      <c r="D195" s="180" t="s">
        <v>78</v>
      </c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71"/>
      <c r="T195" s="71"/>
      <c r="U195" s="71"/>
      <c r="V195" s="71"/>
      <c r="W195" s="68">
        <v>20</v>
      </c>
      <c r="X195" s="68"/>
      <c r="Y195" s="68"/>
    </row>
    <row r="196" spans="2:25" ht="19.5" customHeight="1" x14ac:dyDescent="0.35">
      <c r="B196" s="71"/>
      <c r="C196" s="71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71"/>
      <c r="T196" s="71"/>
      <c r="U196" s="71"/>
      <c r="V196" s="71"/>
      <c r="W196" s="68"/>
      <c r="X196" s="68"/>
      <c r="Y196" s="68"/>
    </row>
    <row r="197" spans="2:25" ht="19.5" customHeight="1" x14ac:dyDescent="0.35">
      <c r="B197" s="87" t="s">
        <v>79</v>
      </c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9">
        <f>W186+W189+W191+W193+W195</f>
        <v>65</v>
      </c>
      <c r="X197" s="90"/>
      <c r="Y197" s="91"/>
    </row>
    <row r="199" spans="2:25" x14ac:dyDescent="0.35">
      <c r="D199" s="13" t="s">
        <v>116</v>
      </c>
      <c r="E199" s="69">
        <f>W57</f>
        <v>0</v>
      </c>
      <c r="F199" s="70"/>
    </row>
    <row r="200" spans="2:25" x14ac:dyDescent="0.35">
      <c r="D200" s="13" t="s">
        <v>117</v>
      </c>
      <c r="E200" s="69">
        <f>T129</f>
        <v>0</v>
      </c>
      <c r="F200" s="70"/>
    </row>
    <row r="201" spans="2:25" x14ac:dyDescent="0.35">
      <c r="D201" s="13" t="s">
        <v>118</v>
      </c>
      <c r="E201" s="69">
        <f>W179</f>
        <v>81.25</v>
      </c>
      <c r="F201" s="70"/>
    </row>
    <row r="202" spans="2:25" x14ac:dyDescent="0.35">
      <c r="D202" s="13" t="s">
        <v>119</v>
      </c>
      <c r="E202" s="69">
        <f>W197</f>
        <v>65</v>
      </c>
      <c r="F202" s="70"/>
    </row>
    <row r="204" spans="2:25" x14ac:dyDescent="0.35">
      <c r="C204" t="s">
        <v>120</v>
      </c>
      <c r="L204" t="s">
        <v>121</v>
      </c>
    </row>
    <row r="205" spans="2:25" x14ac:dyDescent="0.35">
      <c r="D205" s="12" t="s">
        <v>123</v>
      </c>
      <c r="E205" s="69">
        <f>((2*E199)+(4*E200))/6</f>
        <v>0</v>
      </c>
      <c r="F205" s="70"/>
    </row>
    <row r="207" spans="2:25" x14ac:dyDescent="0.35">
      <c r="C207" t="s">
        <v>124</v>
      </c>
    </row>
    <row r="209" spans="3:7" ht="15" customHeight="1" x14ac:dyDescent="0.35">
      <c r="C209" s="92" t="s">
        <v>122</v>
      </c>
      <c r="D209" s="92"/>
      <c r="E209" s="73">
        <f>((4*E201)+(3*E205)+(3*E202))/10</f>
        <v>52</v>
      </c>
      <c r="F209" s="74"/>
      <c r="G209" s="75"/>
    </row>
    <row r="210" spans="3:7" ht="15" customHeight="1" x14ac:dyDescent="0.35">
      <c r="C210" s="92"/>
      <c r="D210" s="92"/>
      <c r="E210" s="76"/>
      <c r="F210" s="77"/>
      <c r="G210" s="78"/>
    </row>
  </sheetData>
  <sheetProtection algorithmName="SHA-512" hashValue="JyLkz5o8JqHJhv0KaV/KD74aStzWDjhYRqbeDxVyKcmonp4DwklgNq24o//bxPcynDhV6WUSXQIzi6cKASpklQ==" saltValue="JiQBsFaTwJzaFanztdIlmQ==" spinCount="100000" sheet="1" formatCells="0" formatColumns="0" formatRows="0"/>
  <mergeCells count="242">
    <mergeCell ref="E205:F205"/>
    <mergeCell ref="C209:D210"/>
    <mergeCell ref="E209:G210"/>
    <mergeCell ref="B95:V95"/>
    <mergeCell ref="B197:V197"/>
    <mergeCell ref="W197:Y197"/>
    <mergeCell ref="E199:F199"/>
    <mergeCell ref="E200:F200"/>
    <mergeCell ref="E201:F201"/>
    <mergeCell ref="E202:F202"/>
    <mergeCell ref="B193:C194"/>
    <mergeCell ref="D193:R194"/>
    <mergeCell ref="S193:V194"/>
    <mergeCell ref="W193:Y194"/>
    <mergeCell ref="B195:C196"/>
    <mergeCell ref="D195:R196"/>
    <mergeCell ref="S195:V196"/>
    <mergeCell ref="W195:Y196"/>
    <mergeCell ref="B189:C190"/>
    <mergeCell ref="D189:R190"/>
    <mergeCell ref="S189:V190"/>
    <mergeCell ref="W189:Y190"/>
    <mergeCell ref="B191:C192"/>
    <mergeCell ref="D191:R192"/>
    <mergeCell ref="S191:V192"/>
    <mergeCell ref="W191:Y192"/>
    <mergeCell ref="B182:R182"/>
    <mergeCell ref="S182:V185"/>
    <mergeCell ref="W182:Y185"/>
    <mergeCell ref="B183:C185"/>
    <mergeCell ref="D183:R185"/>
    <mergeCell ref="B186:C188"/>
    <mergeCell ref="D186:R188"/>
    <mergeCell ref="S186:V188"/>
    <mergeCell ref="W186:Y188"/>
    <mergeCell ref="B179:V179"/>
    <mergeCell ref="W179:Y179"/>
    <mergeCell ref="B181:Y181"/>
    <mergeCell ref="B172:C173"/>
    <mergeCell ref="D172:N173"/>
    <mergeCell ref="O172:T173"/>
    <mergeCell ref="U172:V173"/>
    <mergeCell ref="W172:Y178"/>
    <mergeCell ref="B174:C175"/>
    <mergeCell ref="D174:N175"/>
    <mergeCell ref="O174:T175"/>
    <mergeCell ref="U174:V175"/>
    <mergeCell ref="B176:C178"/>
    <mergeCell ref="B171:C171"/>
    <mergeCell ref="D171:Y171"/>
    <mergeCell ref="O161:T163"/>
    <mergeCell ref="U161:V163"/>
    <mergeCell ref="B164:C168"/>
    <mergeCell ref="D164:N168"/>
    <mergeCell ref="O164:T168"/>
    <mergeCell ref="U164:V168"/>
    <mergeCell ref="D176:N178"/>
    <mergeCell ref="O176:T178"/>
    <mergeCell ref="U176:V178"/>
    <mergeCell ref="B153:C153"/>
    <mergeCell ref="D153:Y153"/>
    <mergeCell ref="B154:C160"/>
    <mergeCell ref="D154:N160"/>
    <mergeCell ref="O154:T160"/>
    <mergeCell ref="U154:V160"/>
    <mergeCell ref="W154:Y170"/>
    <mergeCell ref="B161:C163"/>
    <mergeCell ref="D161:N163"/>
    <mergeCell ref="B169:C170"/>
    <mergeCell ref="D169:N170"/>
    <mergeCell ref="O169:T170"/>
    <mergeCell ref="U169:V170"/>
    <mergeCell ref="B148:C148"/>
    <mergeCell ref="D148:Y148"/>
    <mergeCell ref="B149:C151"/>
    <mergeCell ref="D149:N151"/>
    <mergeCell ref="O149:T151"/>
    <mergeCell ref="U149:V151"/>
    <mergeCell ref="W149:Y152"/>
    <mergeCell ref="B152:C152"/>
    <mergeCell ref="D152:N152"/>
    <mergeCell ref="O152:T152"/>
    <mergeCell ref="U152:V152"/>
    <mergeCell ref="B144:Y144"/>
    <mergeCell ref="B145:N145"/>
    <mergeCell ref="O145:T147"/>
    <mergeCell ref="U145:V147"/>
    <mergeCell ref="W145:Y147"/>
    <mergeCell ref="B146:C147"/>
    <mergeCell ref="D146:N147"/>
    <mergeCell ref="B129:S129"/>
    <mergeCell ref="T129:V129"/>
    <mergeCell ref="B132:Y133"/>
    <mergeCell ref="B134:Y135"/>
    <mergeCell ref="B136:Y138"/>
    <mergeCell ref="B139:Y142"/>
    <mergeCell ref="B123:C128"/>
    <mergeCell ref="D123:E128"/>
    <mergeCell ref="F123:K125"/>
    <mergeCell ref="L123:O125"/>
    <mergeCell ref="P123:S125"/>
    <mergeCell ref="T123:V125"/>
    <mergeCell ref="F126:K128"/>
    <mergeCell ref="L126:O128"/>
    <mergeCell ref="P126:S128"/>
    <mergeCell ref="T126:V128"/>
    <mergeCell ref="B109:C122"/>
    <mergeCell ref="D109:V110"/>
    <mergeCell ref="D111:E114"/>
    <mergeCell ref="F111:K114"/>
    <mergeCell ref="L111:O114"/>
    <mergeCell ref="P111:S114"/>
    <mergeCell ref="T111:V114"/>
    <mergeCell ref="D115:E122"/>
    <mergeCell ref="F115:K116"/>
    <mergeCell ref="L115:O116"/>
    <mergeCell ref="F119:K120"/>
    <mergeCell ref="L119:O120"/>
    <mergeCell ref="P119:S120"/>
    <mergeCell ref="T119:V120"/>
    <mergeCell ref="F121:K122"/>
    <mergeCell ref="L121:O122"/>
    <mergeCell ref="P121:S122"/>
    <mergeCell ref="T121:V122"/>
    <mergeCell ref="P115:S116"/>
    <mergeCell ref="T115:V116"/>
    <mergeCell ref="F117:K118"/>
    <mergeCell ref="L117:O118"/>
    <mergeCell ref="P117:S118"/>
    <mergeCell ref="T117:V118"/>
    <mergeCell ref="W105:Y106"/>
    <mergeCell ref="D107:G108"/>
    <mergeCell ref="H107:J108"/>
    <mergeCell ref="K107:M108"/>
    <mergeCell ref="N107:P108"/>
    <mergeCell ref="Q107:S108"/>
    <mergeCell ref="T107:V108"/>
    <mergeCell ref="W107:Y108"/>
    <mergeCell ref="D105:G106"/>
    <mergeCell ref="H105:J106"/>
    <mergeCell ref="K105:M106"/>
    <mergeCell ref="N105:P106"/>
    <mergeCell ref="Q105:S106"/>
    <mergeCell ref="T105:V106"/>
    <mergeCell ref="W103:Y104"/>
    <mergeCell ref="W99:Y100"/>
    <mergeCell ref="D101:G102"/>
    <mergeCell ref="H101:J102"/>
    <mergeCell ref="K101:M102"/>
    <mergeCell ref="N101:P102"/>
    <mergeCell ref="Q101:S102"/>
    <mergeCell ref="T101:V102"/>
    <mergeCell ref="W101:Y102"/>
    <mergeCell ref="B96:V96"/>
    <mergeCell ref="B97:V98"/>
    <mergeCell ref="B99:C108"/>
    <mergeCell ref="D99:G100"/>
    <mergeCell ref="H99:J100"/>
    <mergeCell ref="K99:M100"/>
    <mergeCell ref="N99:P100"/>
    <mergeCell ref="Q99:S100"/>
    <mergeCell ref="T99:V100"/>
    <mergeCell ref="D103:G104"/>
    <mergeCell ref="H103:J104"/>
    <mergeCell ref="K103:M104"/>
    <mergeCell ref="N103:P104"/>
    <mergeCell ref="Q103:S104"/>
    <mergeCell ref="T103:V104"/>
    <mergeCell ref="B80:AA80"/>
    <mergeCell ref="B81:AA81"/>
    <mergeCell ref="B82:AA82"/>
    <mergeCell ref="B83:R83"/>
    <mergeCell ref="B84:AA86"/>
    <mergeCell ref="B87:AA87"/>
    <mergeCell ref="B67:AA67"/>
    <mergeCell ref="B69:AA71"/>
    <mergeCell ref="B72:AA73"/>
    <mergeCell ref="B74:AA74"/>
    <mergeCell ref="B75:AA75"/>
    <mergeCell ref="B77:AA79"/>
    <mergeCell ref="B57:S57"/>
    <mergeCell ref="W57:Y57"/>
    <mergeCell ref="B60:AA62"/>
    <mergeCell ref="B63:AA64"/>
    <mergeCell ref="B65:AA66"/>
    <mergeCell ref="B51:C56"/>
    <mergeCell ref="G51:K53"/>
    <mergeCell ref="L51:O53"/>
    <mergeCell ref="P51:S53"/>
    <mergeCell ref="T51:V53"/>
    <mergeCell ref="W51:Y53"/>
    <mergeCell ref="G54:K56"/>
    <mergeCell ref="L54:O56"/>
    <mergeCell ref="P54:S56"/>
    <mergeCell ref="T54:V56"/>
    <mergeCell ref="P45:S46"/>
    <mergeCell ref="T45:V50"/>
    <mergeCell ref="W45:Y50"/>
    <mergeCell ref="P47:S48"/>
    <mergeCell ref="G48:K50"/>
    <mergeCell ref="L48:O50"/>
    <mergeCell ref="P49:S50"/>
    <mergeCell ref="B40:C50"/>
    <mergeCell ref="D40:V40"/>
    <mergeCell ref="D41:F44"/>
    <mergeCell ref="G41:K44"/>
    <mergeCell ref="L41:O44"/>
    <mergeCell ref="P41:S44"/>
    <mergeCell ref="T41:V44"/>
    <mergeCell ref="D45:F56"/>
    <mergeCell ref="G45:K47"/>
    <mergeCell ref="L45:O47"/>
    <mergeCell ref="W54:Y56"/>
    <mergeCell ref="W36:Y37"/>
    <mergeCell ref="D38:G39"/>
    <mergeCell ref="H38:J39"/>
    <mergeCell ref="K38:M39"/>
    <mergeCell ref="N38:P39"/>
    <mergeCell ref="Q38:S39"/>
    <mergeCell ref="T38:V39"/>
    <mergeCell ref="W38:Y39"/>
    <mergeCell ref="B35:V35"/>
    <mergeCell ref="B36:C39"/>
    <mergeCell ref="D36:G37"/>
    <mergeCell ref="H36:J37"/>
    <mergeCell ref="K36:M37"/>
    <mergeCell ref="N36:P37"/>
    <mergeCell ref="Q36:S37"/>
    <mergeCell ref="T36:V37"/>
    <mergeCell ref="T33:AB33"/>
    <mergeCell ref="B21:AA21"/>
    <mergeCell ref="B24:AA27"/>
    <mergeCell ref="B29:AA29"/>
    <mergeCell ref="B30:AA31"/>
    <mergeCell ref="B32:AA32"/>
    <mergeCell ref="B34:V34"/>
    <mergeCell ref="B4:AA5"/>
    <mergeCell ref="B7:AA10"/>
    <mergeCell ref="C12:AA13"/>
    <mergeCell ref="C15:AA16"/>
    <mergeCell ref="C17:AA17"/>
    <mergeCell ref="D19:AA20"/>
  </mergeCells>
  <dataValidations count="5">
    <dataValidation type="list" allowBlank="1" showInputMessage="1" showErrorMessage="1" sqref="O169 O164 O172 O161 O149:T152 O154:T160 O174 O176" xr:uid="{81F70C40-AA49-4AEE-B073-19D206A881C7}">
      <formula1>$AA$134:$AA$137</formula1>
    </dataValidation>
    <dataValidation type="list" allowBlank="1" showInputMessage="1" showErrorMessage="1" sqref="P45:S46 P49:S50" xr:uid="{0384A277-AD96-4767-8421-B6F623CEF69E}">
      <formula1>$AA$102:$AA$104</formula1>
    </dataValidation>
    <dataValidation type="list" allowBlank="1" showInputMessage="1" showErrorMessage="1" sqref="P115:S128 P51:S56" xr:uid="{B96C3D34-CBF0-4EDB-B031-1B5F2ADEAD49}">
      <formula1>$AA$102:$AA$103</formula1>
    </dataValidation>
    <dataValidation type="list" allowBlank="1" showInputMessage="1" showErrorMessage="1" sqref="W101:Y108" xr:uid="{83CA9832-5A65-4584-8D6D-BECAEFFA044E}">
      <formula1>$AA$102:$AA$107</formula1>
    </dataValidation>
    <dataValidation type="list" allowBlank="1" showInputMessage="1" showErrorMessage="1" sqref="W38:Y39" xr:uid="{8D63FC73-ACA5-4659-B836-4E8DAC6629FF}">
      <formula1>$AA$36:$AA$41</formula1>
    </dataValidation>
  </dataValidations>
  <pageMargins left="0.78740157480314965" right="0.78740157480314965" top="0.78740157480314965" bottom="0.78740157480314965" header="0.31496062992125984" footer="0.31496062992125984"/>
  <pageSetup paperSize="9" scale="74" fitToHeight="9" orientation="portrait" r:id="rId1"/>
  <rowBreaks count="3" manualBreakCount="3">
    <brk id="58" max="16383" man="1"/>
    <brk id="108" max="16383" man="1"/>
    <brk id="160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631D-2056-40C5-884D-293609EA1C87}">
  <sheetPr>
    <tabColor rgb="FFFF0000"/>
  </sheetPr>
  <dimension ref="A1:AP210"/>
  <sheetViews>
    <sheetView workbookViewId="0">
      <selection activeCell="B1" sqref="B1"/>
    </sheetView>
  </sheetViews>
  <sheetFormatPr defaultColWidth="3.3046875" defaultRowHeight="15.5" x14ac:dyDescent="0.35"/>
  <cols>
    <col min="27" max="27" width="5.53515625" customWidth="1"/>
    <col min="29" max="30" width="5.53515625" customWidth="1"/>
  </cols>
  <sheetData>
    <row r="1" spans="2:27" x14ac:dyDescent="0.35">
      <c r="B1" s="1" t="s">
        <v>0</v>
      </c>
    </row>
    <row r="2" spans="2:27" ht="11.25" customHeight="1" x14ac:dyDescent="0.35"/>
    <row r="3" spans="2:27" x14ac:dyDescent="0.35">
      <c r="B3" s="1" t="s">
        <v>90</v>
      </c>
    </row>
    <row r="4" spans="2:27" ht="15" customHeight="1" x14ac:dyDescent="0.35">
      <c r="B4" s="116" t="s">
        <v>91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spans="2:27" x14ac:dyDescent="0.3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spans="2:27" ht="15" customHeight="1" x14ac:dyDescent="0.35">
      <c r="B6" s="3" t="s">
        <v>92</v>
      </c>
    </row>
    <row r="7" spans="2:27" ht="15" customHeight="1" x14ac:dyDescent="0.35">
      <c r="B7" s="116" t="s">
        <v>93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2:27" x14ac:dyDescent="0.35"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2:27" x14ac:dyDescent="0.35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spans="2:27" ht="15" customHeight="1" x14ac:dyDescent="0.35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</row>
    <row r="11" spans="2:27" x14ac:dyDescent="0.35">
      <c r="C11" s="3" t="s">
        <v>94</v>
      </c>
    </row>
    <row r="12" spans="2:27" ht="15" customHeight="1" x14ac:dyDescent="0.35">
      <c r="C12" s="116" t="s">
        <v>95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</row>
    <row r="13" spans="2:27" ht="15" customHeight="1" x14ac:dyDescent="0.35"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2:27" ht="15" customHeight="1" x14ac:dyDescent="0.35">
      <c r="B14" s="8" t="s">
        <v>96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2:27" ht="15" customHeight="1" x14ac:dyDescent="0.35">
      <c r="B15" s="7"/>
      <c r="C15" s="116" t="s">
        <v>97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</row>
    <row r="16" spans="2:27" x14ac:dyDescent="0.35"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2:42" ht="15" customHeight="1" x14ac:dyDescent="0.35">
      <c r="C17" s="116" t="s">
        <v>134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</row>
    <row r="18" spans="2:42" x14ac:dyDescent="0.35">
      <c r="C18" s="8" t="s">
        <v>98</v>
      </c>
    </row>
    <row r="19" spans="2:42" ht="15" customHeight="1" x14ac:dyDescent="0.35">
      <c r="D19" s="116" t="s">
        <v>99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</row>
    <row r="20" spans="2:42" ht="15" customHeight="1" x14ac:dyDescent="0.35"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  <row r="21" spans="2:42" ht="15" customHeight="1" x14ac:dyDescent="0.35">
      <c r="B21" s="116" t="s">
        <v>100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P21" s="15"/>
    </row>
    <row r="22" spans="2:42" ht="11.25" customHeight="1" x14ac:dyDescent="0.35"/>
    <row r="23" spans="2:42" x14ac:dyDescent="0.35">
      <c r="B23" s="1" t="s">
        <v>82</v>
      </c>
    </row>
    <row r="24" spans="2:42" ht="15" customHeight="1" x14ac:dyDescent="0.35">
      <c r="B24" s="116" t="s">
        <v>83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</row>
    <row r="25" spans="2:42" x14ac:dyDescent="0.35"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</row>
    <row r="26" spans="2:42" x14ac:dyDescent="0.35"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2:42" x14ac:dyDescent="0.35"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</row>
    <row r="28" spans="2:42" ht="11.25" customHeight="1" x14ac:dyDescent="0.3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2:42" ht="15" customHeight="1" x14ac:dyDescent="0.35">
      <c r="B29" s="116" t="s">
        <v>84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</row>
    <row r="30" spans="2:42" ht="15" customHeight="1" x14ac:dyDescent="0.35">
      <c r="B30" s="153" t="s">
        <v>85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</row>
    <row r="31" spans="2:42" x14ac:dyDescent="0.35"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</row>
    <row r="32" spans="2:42" ht="15" customHeight="1" x14ac:dyDescent="0.35">
      <c r="B32" s="153" t="s">
        <v>135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</row>
    <row r="33" spans="2:27" ht="11.25" customHeight="1" x14ac:dyDescent="0.35"/>
    <row r="34" spans="2:27" ht="34.5" customHeight="1" x14ac:dyDescent="0.35">
      <c r="B34" s="165" t="s">
        <v>146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</row>
    <row r="35" spans="2:27" ht="18" customHeight="1" x14ac:dyDescent="0.35">
      <c r="B35" s="71" t="s">
        <v>1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AA35" s="3" t="s">
        <v>81</v>
      </c>
    </row>
    <row r="36" spans="2:27" ht="18" customHeight="1" x14ac:dyDescent="0.35">
      <c r="B36" s="102" t="s">
        <v>9</v>
      </c>
      <c r="C36" s="103"/>
      <c r="D36" s="102" t="s">
        <v>7</v>
      </c>
      <c r="E36" s="151"/>
      <c r="F36" s="151"/>
      <c r="G36" s="103"/>
      <c r="H36" s="86" t="s">
        <v>2</v>
      </c>
      <c r="I36" s="71"/>
      <c r="J36" s="71"/>
      <c r="K36" s="86" t="s">
        <v>3</v>
      </c>
      <c r="L36" s="71"/>
      <c r="M36" s="71"/>
      <c r="N36" s="86" t="s">
        <v>4</v>
      </c>
      <c r="O36" s="71"/>
      <c r="P36" s="71"/>
      <c r="Q36" s="86" t="s">
        <v>5</v>
      </c>
      <c r="R36" s="71"/>
      <c r="S36" s="71"/>
      <c r="T36" s="86" t="s">
        <v>6</v>
      </c>
      <c r="U36" s="71"/>
      <c r="V36" s="71"/>
      <c r="W36" s="86" t="s">
        <v>80</v>
      </c>
      <c r="X36" s="71"/>
      <c r="Y36" s="71"/>
      <c r="AA36" s="5">
        <v>0</v>
      </c>
    </row>
    <row r="37" spans="2:27" ht="18" customHeight="1" x14ac:dyDescent="0.35">
      <c r="B37" s="96"/>
      <c r="C37" s="97"/>
      <c r="D37" s="98"/>
      <c r="E37" s="152"/>
      <c r="F37" s="152"/>
      <c r="G37" s="99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AA37" s="5">
        <v>12</v>
      </c>
    </row>
    <row r="38" spans="2:27" ht="18" customHeight="1" x14ac:dyDescent="0.35">
      <c r="B38" s="96"/>
      <c r="C38" s="97"/>
      <c r="D38" s="102" t="s">
        <v>8</v>
      </c>
      <c r="E38" s="151"/>
      <c r="F38" s="151"/>
      <c r="G38" s="103"/>
      <c r="H38" s="141">
        <v>12</v>
      </c>
      <c r="I38" s="141"/>
      <c r="J38" s="141"/>
      <c r="K38" s="71">
        <v>14</v>
      </c>
      <c r="L38" s="71"/>
      <c r="M38" s="71"/>
      <c r="N38" s="71">
        <v>16</v>
      </c>
      <c r="O38" s="71"/>
      <c r="P38" s="71"/>
      <c r="Q38" s="71">
        <v>18</v>
      </c>
      <c r="R38" s="71"/>
      <c r="S38" s="71"/>
      <c r="T38" s="71">
        <v>20</v>
      </c>
      <c r="U38" s="71"/>
      <c r="V38" s="71"/>
      <c r="W38" s="68">
        <v>12</v>
      </c>
      <c r="X38" s="68"/>
      <c r="Y38" s="68"/>
      <c r="AA38" s="5">
        <v>14</v>
      </c>
    </row>
    <row r="39" spans="2:27" ht="18" customHeight="1" x14ac:dyDescent="0.35">
      <c r="B39" s="98"/>
      <c r="C39" s="99"/>
      <c r="D39" s="98"/>
      <c r="E39" s="152"/>
      <c r="F39" s="152"/>
      <c r="G39" s="99"/>
      <c r="H39" s="141"/>
      <c r="I39" s="141"/>
      <c r="J39" s="14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68"/>
      <c r="X39" s="68"/>
      <c r="Y39" s="68"/>
      <c r="AA39" s="5">
        <v>16</v>
      </c>
    </row>
    <row r="40" spans="2:27" ht="18" customHeight="1" x14ac:dyDescent="0.35">
      <c r="B40" s="71" t="s">
        <v>19</v>
      </c>
      <c r="C40" s="71"/>
      <c r="D40" s="171" t="s">
        <v>10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AA40" s="5">
        <v>18</v>
      </c>
    </row>
    <row r="41" spans="2:27" ht="18" customHeight="1" x14ac:dyDescent="0.35">
      <c r="B41" s="71"/>
      <c r="C41" s="71"/>
      <c r="D41" s="172"/>
      <c r="E41" s="173"/>
      <c r="F41" s="173"/>
      <c r="G41" s="86" t="s">
        <v>11</v>
      </c>
      <c r="H41" s="86"/>
      <c r="I41" s="86"/>
      <c r="J41" s="86"/>
      <c r="K41" s="86"/>
      <c r="L41" s="86" t="s">
        <v>12</v>
      </c>
      <c r="M41" s="71"/>
      <c r="N41" s="71"/>
      <c r="O41" s="71"/>
      <c r="P41" s="86" t="s">
        <v>13</v>
      </c>
      <c r="Q41" s="86"/>
      <c r="R41" s="86"/>
      <c r="S41" s="86"/>
      <c r="T41" s="71" t="s">
        <v>14</v>
      </c>
      <c r="U41" s="71"/>
      <c r="V41" s="71"/>
      <c r="AA41" s="5">
        <v>20</v>
      </c>
    </row>
    <row r="42" spans="2:27" ht="18" customHeight="1" x14ac:dyDescent="0.35">
      <c r="B42" s="71"/>
      <c r="C42" s="71"/>
      <c r="D42" s="172"/>
      <c r="E42" s="173"/>
      <c r="F42" s="173"/>
      <c r="G42" s="86"/>
      <c r="H42" s="86"/>
      <c r="I42" s="86"/>
      <c r="J42" s="86"/>
      <c r="K42" s="86"/>
      <c r="L42" s="86"/>
      <c r="M42" s="71"/>
      <c r="N42" s="71"/>
      <c r="O42" s="71"/>
      <c r="P42" s="86"/>
      <c r="Q42" s="86"/>
      <c r="R42" s="86"/>
      <c r="S42" s="86"/>
      <c r="T42" s="71"/>
      <c r="U42" s="71"/>
      <c r="V42" s="71"/>
    </row>
    <row r="43" spans="2:27" ht="18" customHeight="1" x14ac:dyDescent="0.35">
      <c r="B43" s="71"/>
      <c r="C43" s="71"/>
      <c r="D43" s="172"/>
      <c r="E43" s="173"/>
      <c r="F43" s="173"/>
      <c r="G43" s="86"/>
      <c r="H43" s="86"/>
      <c r="I43" s="86"/>
      <c r="J43" s="86"/>
      <c r="K43" s="86"/>
      <c r="L43" s="71"/>
      <c r="M43" s="71"/>
      <c r="N43" s="71"/>
      <c r="O43" s="71"/>
      <c r="P43" s="86"/>
      <c r="Q43" s="86"/>
      <c r="R43" s="86"/>
      <c r="S43" s="86"/>
      <c r="T43" s="71"/>
      <c r="U43" s="71"/>
      <c r="V43" s="71"/>
    </row>
    <row r="44" spans="2:27" ht="18" customHeight="1" x14ac:dyDescent="0.35">
      <c r="B44" s="71"/>
      <c r="C44" s="71"/>
      <c r="D44" s="172"/>
      <c r="E44" s="173"/>
      <c r="F44" s="173"/>
      <c r="G44" s="86"/>
      <c r="H44" s="86"/>
      <c r="I44" s="86"/>
      <c r="J44" s="86"/>
      <c r="K44" s="86"/>
      <c r="L44" s="71"/>
      <c r="M44" s="71"/>
      <c r="N44" s="71"/>
      <c r="O44" s="71"/>
      <c r="P44" s="86"/>
      <c r="Q44" s="86"/>
      <c r="R44" s="86"/>
      <c r="S44" s="86"/>
      <c r="T44" s="71"/>
      <c r="U44" s="71"/>
      <c r="V44" s="71"/>
    </row>
    <row r="45" spans="2:27" ht="18" customHeight="1" x14ac:dyDescent="0.35">
      <c r="B45" s="71"/>
      <c r="C45" s="71"/>
      <c r="D45" s="71" t="s">
        <v>8</v>
      </c>
      <c r="E45" s="71"/>
      <c r="F45" s="71"/>
      <c r="G45" s="86" t="s">
        <v>127</v>
      </c>
      <c r="H45" s="71"/>
      <c r="I45" s="71"/>
      <c r="J45" s="71"/>
      <c r="K45" s="71"/>
      <c r="L45" s="71">
        <v>15</v>
      </c>
      <c r="M45" s="71"/>
      <c r="N45" s="71"/>
      <c r="O45" s="71"/>
      <c r="P45" s="102">
        <v>0</v>
      </c>
      <c r="Q45" s="151"/>
      <c r="R45" s="151"/>
      <c r="S45" s="103"/>
      <c r="T45" s="102" t="s">
        <v>16</v>
      </c>
      <c r="U45" s="151"/>
      <c r="V45" s="103"/>
      <c r="W45" s="68">
        <f>(L45*P45)+(L48*P49)</f>
        <v>30</v>
      </c>
      <c r="X45" s="68"/>
      <c r="Y45" s="68"/>
      <c r="AA45" s="3" t="s">
        <v>81</v>
      </c>
    </row>
    <row r="46" spans="2:27" ht="18" customHeight="1" x14ac:dyDescent="0.35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96"/>
      <c r="Q46" s="124"/>
      <c r="R46" s="124"/>
      <c r="S46" s="97"/>
      <c r="T46" s="96"/>
      <c r="U46" s="124"/>
      <c r="V46" s="97"/>
      <c r="W46" s="68"/>
      <c r="X46" s="68"/>
      <c r="Y46" s="68"/>
      <c r="AA46" s="5">
        <v>0</v>
      </c>
    </row>
    <row r="47" spans="2:27" ht="18" customHeight="1" x14ac:dyDescent="0.35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96" t="s">
        <v>15</v>
      </c>
      <c r="Q47" s="124"/>
      <c r="R47" s="124"/>
      <c r="S47" s="97"/>
      <c r="T47" s="96"/>
      <c r="U47" s="124"/>
      <c r="V47" s="97"/>
      <c r="W47" s="68"/>
      <c r="X47" s="68"/>
      <c r="Y47" s="68"/>
      <c r="AA47" s="5">
        <v>15</v>
      </c>
    </row>
    <row r="48" spans="2:27" ht="18" customHeight="1" x14ac:dyDescent="0.35">
      <c r="B48" s="71"/>
      <c r="C48" s="71"/>
      <c r="D48" s="71"/>
      <c r="E48" s="71"/>
      <c r="F48" s="71"/>
      <c r="G48" s="86" t="s">
        <v>128</v>
      </c>
      <c r="H48" s="71"/>
      <c r="I48" s="71"/>
      <c r="J48" s="71"/>
      <c r="K48" s="71"/>
      <c r="L48" s="71">
        <v>15</v>
      </c>
      <c r="M48" s="71"/>
      <c r="N48" s="71"/>
      <c r="O48" s="71"/>
      <c r="P48" s="96"/>
      <c r="Q48" s="124"/>
      <c r="R48" s="124"/>
      <c r="S48" s="97"/>
      <c r="T48" s="96"/>
      <c r="U48" s="124"/>
      <c r="V48" s="97"/>
      <c r="W48" s="68"/>
      <c r="X48" s="68"/>
      <c r="Y48" s="68"/>
      <c r="AA48" s="5">
        <v>30</v>
      </c>
    </row>
    <row r="49" spans="2:30" ht="18" customHeight="1" x14ac:dyDescent="0.3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96">
        <v>2</v>
      </c>
      <c r="Q49" s="124"/>
      <c r="R49" s="124"/>
      <c r="S49" s="97"/>
      <c r="T49" s="96"/>
      <c r="U49" s="124"/>
      <c r="V49" s="97"/>
      <c r="W49" s="68"/>
      <c r="X49" s="68"/>
      <c r="Y49" s="68"/>
      <c r="AA49" s="5">
        <v>45</v>
      </c>
    </row>
    <row r="50" spans="2:30" ht="18" customHeight="1" x14ac:dyDescent="0.35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98"/>
      <c r="Q50" s="152"/>
      <c r="R50" s="152"/>
      <c r="S50" s="99"/>
      <c r="T50" s="98"/>
      <c r="U50" s="152"/>
      <c r="V50" s="99"/>
      <c r="W50" s="68"/>
      <c r="X50" s="68"/>
      <c r="Y50" s="68"/>
      <c r="AA50" s="5">
        <v>60</v>
      </c>
    </row>
    <row r="51" spans="2:30" ht="18" customHeight="1" x14ac:dyDescent="0.35">
      <c r="B51" s="102" t="s">
        <v>20</v>
      </c>
      <c r="C51" s="103"/>
      <c r="D51" s="71"/>
      <c r="E51" s="71"/>
      <c r="F51" s="71"/>
      <c r="G51" s="86" t="s">
        <v>17</v>
      </c>
      <c r="H51" s="86"/>
      <c r="I51" s="86"/>
      <c r="J51" s="86"/>
      <c r="K51" s="86"/>
      <c r="L51" s="71">
        <v>10</v>
      </c>
      <c r="M51" s="71"/>
      <c r="N51" s="71"/>
      <c r="O51" s="71"/>
      <c r="P51" s="71">
        <v>0</v>
      </c>
      <c r="Q51" s="71"/>
      <c r="R51" s="71"/>
      <c r="S51" s="71"/>
      <c r="T51" s="71">
        <f>L51*P51</f>
        <v>0</v>
      </c>
      <c r="U51" s="71"/>
      <c r="V51" s="71"/>
      <c r="W51" s="68">
        <f>T51</f>
        <v>0</v>
      </c>
      <c r="X51" s="68"/>
      <c r="Y51" s="68"/>
    </row>
    <row r="52" spans="2:30" ht="18" customHeight="1" x14ac:dyDescent="0.35">
      <c r="B52" s="96"/>
      <c r="C52" s="97"/>
      <c r="D52" s="71"/>
      <c r="E52" s="71"/>
      <c r="F52" s="71"/>
      <c r="G52" s="86"/>
      <c r="H52" s="86"/>
      <c r="I52" s="86"/>
      <c r="J52" s="86"/>
      <c r="K52" s="86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68"/>
      <c r="X52" s="68"/>
      <c r="Y52" s="68"/>
      <c r="AA52" s="14"/>
    </row>
    <row r="53" spans="2:30" ht="18" customHeight="1" x14ac:dyDescent="0.35">
      <c r="B53" s="96"/>
      <c r="C53" s="97"/>
      <c r="D53" s="71"/>
      <c r="E53" s="71"/>
      <c r="F53" s="71"/>
      <c r="G53" s="86"/>
      <c r="H53" s="86"/>
      <c r="I53" s="86"/>
      <c r="J53" s="86"/>
      <c r="K53" s="86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68"/>
      <c r="X53" s="68"/>
      <c r="Y53" s="68"/>
      <c r="AD53" s="14"/>
    </row>
    <row r="54" spans="2:30" ht="18" customHeight="1" x14ac:dyDescent="0.35">
      <c r="B54" s="96"/>
      <c r="C54" s="97"/>
      <c r="D54" s="71"/>
      <c r="E54" s="71"/>
      <c r="F54" s="71"/>
      <c r="G54" s="86" t="s">
        <v>18</v>
      </c>
      <c r="H54" s="86"/>
      <c r="I54" s="86"/>
      <c r="J54" s="86"/>
      <c r="K54" s="86"/>
      <c r="L54" s="71">
        <v>10</v>
      </c>
      <c r="M54" s="71"/>
      <c r="N54" s="71"/>
      <c r="O54" s="71"/>
      <c r="P54" s="71">
        <v>0</v>
      </c>
      <c r="Q54" s="71"/>
      <c r="R54" s="71"/>
      <c r="S54" s="71"/>
      <c r="T54" s="71">
        <f>L54*P54</f>
        <v>0</v>
      </c>
      <c r="U54" s="71"/>
      <c r="V54" s="71"/>
      <c r="W54" s="68">
        <f>T54</f>
        <v>0</v>
      </c>
      <c r="X54" s="68"/>
      <c r="Y54" s="68"/>
      <c r="AA54" s="3" t="s">
        <v>81</v>
      </c>
    </row>
    <row r="55" spans="2:30" ht="18" customHeight="1" x14ac:dyDescent="0.35">
      <c r="B55" s="96"/>
      <c r="C55" s="97"/>
      <c r="D55" s="71"/>
      <c r="E55" s="71"/>
      <c r="F55" s="71"/>
      <c r="G55" s="86"/>
      <c r="H55" s="86"/>
      <c r="I55" s="86"/>
      <c r="J55" s="86"/>
      <c r="K55" s="86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68"/>
      <c r="X55" s="68"/>
      <c r="Y55" s="68"/>
      <c r="AA55" s="5">
        <v>0</v>
      </c>
    </row>
    <row r="56" spans="2:30" ht="18" customHeight="1" x14ac:dyDescent="0.35">
      <c r="B56" s="98"/>
      <c r="C56" s="99"/>
      <c r="D56" s="71"/>
      <c r="E56" s="71"/>
      <c r="F56" s="71"/>
      <c r="G56" s="86"/>
      <c r="H56" s="86"/>
      <c r="I56" s="86"/>
      <c r="J56" s="86"/>
      <c r="K56" s="86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68"/>
      <c r="X56" s="68"/>
      <c r="Y56" s="68"/>
      <c r="AA56" s="5">
        <v>10</v>
      </c>
    </row>
    <row r="57" spans="2:30" ht="19.5" customHeight="1" x14ac:dyDescent="0.35">
      <c r="B57" s="87" t="s">
        <v>60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11"/>
      <c r="U57" s="11"/>
      <c r="V57" s="11"/>
      <c r="W57" s="155">
        <f>W38+W45+W51+W54</f>
        <v>42</v>
      </c>
      <c r="X57" s="156"/>
      <c r="Y57" s="157"/>
    </row>
    <row r="59" spans="2:30" ht="19.5" customHeight="1" x14ac:dyDescent="0.35">
      <c r="B59" s="1" t="s">
        <v>86</v>
      </c>
    </row>
    <row r="60" spans="2:30" ht="15" customHeight="1" x14ac:dyDescent="0.35">
      <c r="B60" s="116" t="s">
        <v>87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</row>
    <row r="61" spans="2:30" ht="15" customHeight="1" x14ac:dyDescent="0.35"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</row>
    <row r="62" spans="2:30" ht="15" customHeight="1" x14ac:dyDescent="0.35"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</row>
    <row r="63" spans="2:30" ht="15" customHeight="1" x14ac:dyDescent="0.35">
      <c r="B63" s="116" t="s">
        <v>88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</row>
    <row r="64" spans="2:30" ht="15" customHeight="1" x14ac:dyDescent="0.35"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</row>
    <row r="65" spans="2:27" ht="15" customHeight="1" x14ac:dyDescent="0.35">
      <c r="B65" s="153" t="s">
        <v>136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</row>
    <row r="66" spans="2:27" ht="15" customHeight="1" x14ac:dyDescent="0.35"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</row>
    <row r="67" spans="2:27" ht="15" customHeight="1" x14ac:dyDescent="0.35">
      <c r="B67" s="153" t="s">
        <v>133</v>
      </c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</row>
    <row r="68" spans="2:27" ht="19.5" customHeight="1" x14ac:dyDescent="0.35">
      <c r="B68" s="1" t="s">
        <v>89</v>
      </c>
    </row>
    <row r="69" spans="2:27" ht="15" customHeight="1" x14ac:dyDescent="0.35">
      <c r="B69" s="116" t="s">
        <v>131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</row>
    <row r="70" spans="2:27" ht="15" customHeight="1" x14ac:dyDescent="0.3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</row>
    <row r="71" spans="2:27" ht="15" customHeight="1" x14ac:dyDescent="0.35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</row>
    <row r="72" spans="2:27" ht="15" customHeight="1" x14ac:dyDescent="0.35">
      <c r="B72" s="116" t="s">
        <v>101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</row>
    <row r="73" spans="2:27" ht="15" customHeight="1" x14ac:dyDescent="0.3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</row>
    <row r="74" spans="2:27" ht="15" customHeight="1" x14ac:dyDescent="0.35">
      <c r="B74" s="170" t="s">
        <v>102</v>
      </c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</row>
    <row r="75" spans="2:27" ht="15" customHeight="1" x14ac:dyDescent="0.35">
      <c r="B75" s="153" t="s">
        <v>103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</row>
    <row r="76" spans="2:27" ht="19.5" customHeight="1" x14ac:dyDescent="0.35">
      <c r="B76" s="1" t="s">
        <v>104</v>
      </c>
    </row>
    <row r="77" spans="2:27" ht="15" customHeight="1" x14ac:dyDescent="0.35">
      <c r="B77" s="116" t="s">
        <v>130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</row>
    <row r="78" spans="2:27" ht="15" customHeight="1" x14ac:dyDescent="0.3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</row>
    <row r="79" spans="2:27" ht="15" customHeight="1" x14ac:dyDescent="0.3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</row>
    <row r="80" spans="2:27" ht="15" customHeight="1" x14ac:dyDescent="0.35">
      <c r="B80" s="116" t="s">
        <v>105</v>
      </c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</row>
    <row r="81" spans="2:27" ht="15" customHeight="1" x14ac:dyDescent="0.35">
      <c r="B81" s="153" t="s">
        <v>106</v>
      </c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</row>
    <row r="82" spans="2:27" ht="15" customHeight="1" x14ac:dyDescent="0.35">
      <c r="B82" s="153" t="s">
        <v>107</v>
      </c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</row>
    <row r="83" spans="2:27" x14ac:dyDescent="0.35">
      <c r="B83" s="154" t="s">
        <v>108</v>
      </c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</row>
    <row r="84" spans="2:27" ht="15" customHeight="1" x14ac:dyDescent="0.35">
      <c r="B84" s="116" t="s">
        <v>132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</row>
    <row r="85" spans="2:27" ht="15" customHeight="1" x14ac:dyDescent="0.3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</row>
    <row r="86" spans="2:27" ht="15" customHeight="1" x14ac:dyDescent="0.3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</row>
    <row r="87" spans="2:27" ht="15" customHeight="1" x14ac:dyDescent="0.35">
      <c r="B87" s="116" t="s">
        <v>109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</row>
    <row r="88" spans="2:27" ht="15" customHeight="1" x14ac:dyDescent="0.35">
      <c r="C88" s="8" t="s">
        <v>110</v>
      </c>
    </row>
    <row r="89" spans="2:27" ht="15" customHeight="1" x14ac:dyDescent="0.35">
      <c r="C89" s="8" t="s">
        <v>111</v>
      </c>
    </row>
    <row r="90" spans="2:27" ht="15" customHeight="1" x14ac:dyDescent="0.35">
      <c r="C90" s="8" t="s">
        <v>112</v>
      </c>
    </row>
    <row r="91" spans="2:27" ht="15" customHeight="1" x14ac:dyDescent="0.35">
      <c r="C91" s="8" t="s">
        <v>113</v>
      </c>
    </row>
    <row r="92" spans="2:27" ht="15" customHeight="1" x14ac:dyDescent="0.35">
      <c r="C92" s="3"/>
      <c r="D92" s="8" t="s">
        <v>114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2:27" ht="15" customHeight="1" x14ac:dyDescent="0.35">
      <c r="C93" s="3"/>
      <c r="D93" s="8" t="s">
        <v>115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2:27" ht="15" customHeight="1" x14ac:dyDescent="0.35"/>
    <row r="95" spans="2:27" ht="19.5" customHeight="1" x14ac:dyDescent="0.35">
      <c r="B95" s="158" t="s">
        <v>21</v>
      </c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</row>
    <row r="96" spans="2:27" ht="58.5" customHeight="1" x14ac:dyDescent="0.35">
      <c r="B96" s="182" t="s">
        <v>147</v>
      </c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4"/>
    </row>
    <row r="97" spans="2:27" ht="19.5" customHeight="1" x14ac:dyDescent="0.35">
      <c r="B97" s="160" t="s">
        <v>22</v>
      </c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</row>
    <row r="98" spans="2:27" ht="19.5" customHeight="1" x14ac:dyDescent="0.35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</row>
    <row r="99" spans="2:27" ht="19.5" customHeight="1" x14ac:dyDescent="0.35">
      <c r="B99" s="71" t="s">
        <v>9</v>
      </c>
      <c r="C99" s="71"/>
      <c r="D99" s="102" t="s">
        <v>126</v>
      </c>
      <c r="E99" s="151"/>
      <c r="F99" s="151"/>
      <c r="G99" s="103"/>
      <c r="H99" s="86" t="s">
        <v>23</v>
      </c>
      <c r="I99" s="71"/>
      <c r="J99" s="71"/>
      <c r="K99" s="86" t="s">
        <v>24</v>
      </c>
      <c r="L99" s="71"/>
      <c r="M99" s="71"/>
      <c r="N99" s="86" t="s">
        <v>2</v>
      </c>
      <c r="O99" s="71"/>
      <c r="P99" s="71"/>
      <c r="Q99" s="86" t="s">
        <v>3</v>
      </c>
      <c r="R99" s="71"/>
      <c r="S99" s="71"/>
      <c r="T99" s="86" t="s">
        <v>25</v>
      </c>
      <c r="U99" s="71"/>
      <c r="V99" s="71"/>
      <c r="W99" s="86" t="s">
        <v>80</v>
      </c>
      <c r="X99" s="71"/>
      <c r="Y99" s="71"/>
    </row>
    <row r="100" spans="2:27" ht="19.5" customHeight="1" x14ac:dyDescent="0.35">
      <c r="B100" s="71"/>
      <c r="C100" s="71"/>
      <c r="D100" s="98"/>
      <c r="E100" s="152"/>
      <c r="F100" s="152"/>
      <c r="G100" s="99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</row>
    <row r="101" spans="2:27" ht="19.5" customHeight="1" x14ac:dyDescent="0.35">
      <c r="B101" s="71"/>
      <c r="C101" s="71"/>
      <c r="D101" s="102" t="s">
        <v>8</v>
      </c>
      <c r="E101" s="151"/>
      <c r="F101" s="151"/>
      <c r="G101" s="103"/>
      <c r="H101" s="71">
        <v>1</v>
      </c>
      <c r="I101" s="71"/>
      <c r="J101" s="71"/>
      <c r="K101" s="71">
        <v>2</v>
      </c>
      <c r="L101" s="71"/>
      <c r="M101" s="71"/>
      <c r="N101" s="71">
        <v>5</v>
      </c>
      <c r="O101" s="71"/>
      <c r="P101" s="71"/>
      <c r="Q101" s="71">
        <v>7</v>
      </c>
      <c r="R101" s="71"/>
      <c r="S101" s="71"/>
      <c r="T101" s="71">
        <v>10</v>
      </c>
      <c r="U101" s="71"/>
      <c r="V101" s="71"/>
      <c r="W101" s="68">
        <v>0</v>
      </c>
      <c r="X101" s="68"/>
      <c r="Y101" s="68"/>
      <c r="AA101" s="3" t="s">
        <v>81</v>
      </c>
    </row>
    <row r="102" spans="2:27" ht="19.5" customHeight="1" x14ac:dyDescent="0.35">
      <c r="B102" s="71"/>
      <c r="C102" s="71"/>
      <c r="D102" s="98"/>
      <c r="E102" s="152"/>
      <c r="F102" s="152"/>
      <c r="G102" s="99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68"/>
      <c r="X102" s="68"/>
      <c r="Y102" s="68"/>
      <c r="AA102" s="5">
        <v>0</v>
      </c>
    </row>
    <row r="103" spans="2:27" ht="19.5" customHeight="1" x14ac:dyDescent="0.35">
      <c r="B103" s="71"/>
      <c r="C103" s="71"/>
      <c r="D103" s="102" t="s">
        <v>8</v>
      </c>
      <c r="E103" s="151"/>
      <c r="F103" s="151"/>
      <c r="G103" s="103"/>
      <c r="H103" s="71">
        <v>1</v>
      </c>
      <c r="I103" s="71"/>
      <c r="J103" s="71"/>
      <c r="K103" s="71">
        <v>2</v>
      </c>
      <c r="L103" s="71"/>
      <c r="M103" s="71"/>
      <c r="N103" s="71">
        <v>5</v>
      </c>
      <c r="O103" s="71"/>
      <c r="P103" s="71"/>
      <c r="Q103" s="71">
        <v>7</v>
      </c>
      <c r="R103" s="71"/>
      <c r="S103" s="71"/>
      <c r="T103" s="71">
        <v>10</v>
      </c>
      <c r="U103" s="71"/>
      <c r="V103" s="71"/>
      <c r="W103" s="68">
        <v>0</v>
      </c>
      <c r="X103" s="68"/>
      <c r="Y103" s="68"/>
      <c r="AA103" s="5">
        <v>1</v>
      </c>
    </row>
    <row r="104" spans="2:27" ht="19.5" customHeight="1" x14ac:dyDescent="0.35">
      <c r="B104" s="71"/>
      <c r="C104" s="71"/>
      <c r="D104" s="98"/>
      <c r="E104" s="152"/>
      <c r="F104" s="152"/>
      <c r="G104" s="99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68"/>
      <c r="X104" s="68"/>
      <c r="Y104" s="68"/>
      <c r="AA104" s="5">
        <v>2</v>
      </c>
    </row>
    <row r="105" spans="2:27" ht="19.5" customHeight="1" x14ac:dyDescent="0.35">
      <c r="B105" s="71"/>
      <c r="C105" s="71"/>
      <c r="D105" s="102" t="s">
        <v>8</v>
      </c>
      <c r="E105" s="151"/>
      <c r="F105" s="151"/>
      <c r="G105" s="103"/>
      <c r="H105" s="71">
        <v>1</v>
      </c>
      <c r="I105" s="71"/>
      <c r="J105" s="71"/>
      <c r="K105" s="71">
        <v>2</v>
      </c>
      <c r="L105" s="71"/>
      <c r="M105" s="71"/>
      <c r="N105" s="71">
        <v>5</v>
      </c>
      <c r="O105" s="71"/>
      <c r="P105" s="71"/>
      <c r="Q105" s="71">
        <v>7</v>
      </c>
      <c r="R105" s="71"/>
      <c r="S105" s="71"/>
      <c r="T105" s="71">
        <v>10</v>
      </c>
      <c r="U105" s="71"/>
      <c r="V105" s="71"/>
      <c r="W105" s="68">
        <v>10</v>
      </c>
      <c r="X105" s="68"/>
      <c r="Y105" s="68"/>
      <c r="AA105" s="5">
        <v>5</v>
      </c>
    </row>
    <row r="106" spans="2:27" ht="19.5" customHeight="1" x14ac:dyDescent="0.35">
      <c r="B106" s="71"/>
      <c r="C106" s="71"/>
      <c r="D106" s="98"/>
      <c r="E106" s="152"/>
      <c r="F106" s="152"/>
      <c r="G106" s="99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68"/>
      <c r="X106" s="68"/>
      <c r="Y106" s="68"/>
      <c r="AA106" s="5">
        <v>7</v>
      </c>
    </row>
    <row r="107" spans="2:27" ht="19.5" customHeight="1" x14ac:dyDescent="0.35">
      <c r="B107" s="71"/>
      <c r="C107" s="71"/>
      <c r="D107" s="102" t="s">
        <v>8</v>
      </c>
      <c r="E107" s="151"/>
      <c r="F107" s="151"/>
      <c r="G107" s="103"/>
      <c r="H107" s="71">
        <v>1</v>
      </c>
      <c r="I107" s="71"/>
      <c r="J107" s="71"/>
      <c r="K107" s="71">
        <v>2</v>
      </c>
      <c r="L107" s="71"/>
      <c r="M107" s="71"/>
      <c r="N107" s="71">
        <v>5</v>
      </c>
      <c r="O107" s="71"/>
      <c r="P107" s="71"/>
      <c r="Q107" s="71">
        <v>7</v>
      </c>
      <c r="R107" s="71"/>
      <c r="S107" s="71"/>
      <c r="T107" s="71">
        <v>10</v>
      </c>
      <c r="U107" s="71"/>
      <c r="V107" s="71"/>
      <c r="W107" s="68">
        <v>0</v>
      </c>
      <c r="X107" s="68"/>
      <c r="Y107" s="68"/>
      <c r="AA107" s="5">
        <v>10</v>
      </c>
    </row>
    <row r="108" spans="2:27" ht="19.5" customHeight="1" x14ac:dyDescent="0.35">
      <c r="B108" s="71"/>
      <c r="C108" s="71"/>
      <c r="D108" s="98"/>
      <c r="E108" s="152"/>
      <c r="F108" s="152"/>
      <c r="G108" s="99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68"/>
      <c r="X108" s="68"/>
      <c r="Y108" s="68"/>
    </row>
    <row r="109" spans="2:27" ht="19.5" customHeight="1" x14ac:dyDescent="0.35">
      <c r="B109" s="102" t="s">
        <v>19</v>
      </c>
      <c r="C109" s="103"/>
      <c r="D109" s="144" t="s">
        <v>26</v>
      </c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2:27" ht="19.5" customHeight="1" x14ac:dyDescent="0.35">
      <c r="B110" s="96"/>
      <c r="C110" s="97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2:27" ht="19.5" customHeight="1" x14ac:dyDescent="0.35">
      <c r="B111" s="96"/>
      <c r="C111" s="97"/>
      <c r="D111" s="145"/>
      <c r="E111" s="146"/>
      <c r="F111" s="133" t="s">
        <v>11</v>
      </c>
      <c r="G111" s="138"/>
      <c r="H111" s="138"/>
      <c r="I111" s="138"/>
      <c r="J111" s="138"/>
      <c r="K111" s="134"/>
      <c r="L111" s="86" t="s">
        <v>12</v>
      </c>
      <c r="M111" s="71"/>
      <c r="N111" s="71"/>
      <c r="O111" s="71"/>
      <c r="P111" s="86" t="s">
        <v>13</v>
      </c>
      <c r="Q111" s="86"/>
      <c r="R111" s="86"/>
      <c r="S111" s="86"/>
      <c r="T111" s="71" t="s">
        <v>14</v>
      </c>
      <c r="U111" s="71"/>
      <c r="V111" s="71"/>
    </row>
    <row r="112" spans="2:27" ht="19.5" customHeight="1" x14ac:dyDescent="0.35">
      <c r="B112" s="96"/>
      <c r="C112" s="97"/>
      <c r="D112" s="147"/>
      <c r="E112" s="148"/>
      <c r="F112" s="135"/>
      <c r="G112" s="125"/>
      <c r="H112" s="125"/>
      <c r="I112" s="125"/>
      <c r="J112" s="125"/>
      <c r="K112" s="126"/>
      <c r="L112" s="86"/>
      <c r="M112" s="71"/>
      <c r="N112" s="71"/>
      <c r="O112" s="71"/>
      <c r="P112" s="86"/>
      <c r="Q112" s="86"/>
      <c r="R112" s="86"/>
      <c r="S112" s="86"/>
      <c r="T112" s="71"/>
      <c r="U112" s="71"/>
      <c r="V112" s="71"/>
    </row>
    <row r="113" spans="2:22" ht="19.5" customHeight="1" x14ac:dyDescent="0.35">
      <c r="B113" s="96"/>
      <c r="C113" s="97"/>
      <c r="D113" s="147"/>
      <c r="E113" s="148"/>
      <c r="F113" s="135"/>
      <c r="G113" s="125"/>
      <c r="H113" s="125"/>
      <c r="I113" s="125"/>
      <c r="J113" s="125"/>
      <c r="K113" s="126"/>
      <c r="L113" s="71"/>
      <c r="M113" s="71"/>
      <c r="N113" s="71"/>
      <c r="O113" s="71"/>
      <c r="P113" s="86"/>
      <c r="Q113" s="86"/>
      <c r="R113" s="86"/>
      <c r="S113" s="86"/>
      <c r="T113" s="71"/>
      <c r="U113" s="71"/>
      <c r="V113" s="71"/>
    </row>
    <row r="114" spans="2:22" ht="19.5" customHeight="1" x14ac:dyDescent="0.35">
      <c r="B114" s="96"/>
      <c r="C114" s="97"/>
      <c r="D114" s="149"/>
      <c r="E114" s="150"/>
      <c r="F114" s="136"/>
      <c r="G114" s="139"/>
      <c r="H114" s="139"/>
      <c r="I114" s="139"/>
      <c r="J114" s="139"/>
      <c r="K114" s="137"/>
      <c r="L114" s="71"/>
      <c r="M114" s="71"/>
      <c r="N114" s="71"/>
      <c r="O114" s="71"/>
      <c r="P114" s="86"/>
      <c r="Q114" s="86"/>
      <c r="R114" s="86"/>
      <c r="S114" s="86"/>
      <c r="T114" s="71"/>
      <c r="U114" s="71"/>
      <c r="V114" s="71"/>
    </row>
    <row r="115" spans="2:22" ht="19.5" customHeight="1" x14ac:dyDescent="0.35">
      <c r="B115" s="96"/>
      <c r="C115" s="97"/>
      <c r="D115" s="102" t="s">
        <v>8</v>
      </c>
      <c r="E115" s="103"/>
      <c r="F115" s="133" t="s">
        <v>27</v>
      </c>
      <c r="G115" s="138"/>
      <c r="H115" s="138"/>
      <c r="I115" s="138"/>
      <c r="J115" s="138"/>
      <c r="K115" s="134"/>
      <c r="L115" s="71">
        <v>10</v>
      </c>
      <c r="M115" s="71"/>
      <c r="N115" s="71"/>
      <c r="O115" s="71"/>
      <c r="P115" s="141">
        <v>0</v>
      </c>
      <c r="Q115" s="141">
        <v>1</v>
      </c>
      <c r="R115" s="141">
        <v>1</v>
      </c>
      <c r="S115" s="141">
        <v>1</v>
      </c>
      <c r="T115" s="142">
        <f t="shared" ref="T115:T126" si="0">L115*P115</f>
        <v>0</v>
      </c>
      <c r="U115" s="142"/>
      <c r="V115" s="142"/>
    </row>
    <row r="116" spans="2:22" ht="19.5" customHeight="1" x14ac:dyDescent="0.35">
      <c r="B116" s="96"/>
      <c r="C116" s="97"/>
      <c r="D116" s="96"/>
      <c r="E116" s="97"/>
      <c r="F116" s="136"/>
      <c r="G116" s="139"/>
      <c r="H116" s="139"/>
      <c r="I116" s="139"/>
      <c r="J116" s="139"/>
      <c r="K116" s="137"/>
      <c r="L116" s="71"/>
      <c r="M116" s="71"/>
      <c r="N116" s="71"/>
      <c r="O116" s="71"/>
      <c r="P116" s="141">
        <v>1</v>
      </c>
      <c r="Q116" s="141">
        <v>1</v>
      </c>
      <c r="R116" s="141">
        <v>1</v>
      </c>
      <c r="S116" s="141">
        <v>1</v>
      </c>
      <c r="T116" s="142"/>
      <c r="U116" s="142"/>
      <c r="V116" s="142"/>
    </row>
    <row r="117" spans="2:22" ht="19.5" customHeight="1" x14ac:dyDescent="0.35">
      <c r="B117" s="96"/>
      <c r="C117" s="97"/>
      <c r="D117" s="96"/>
      <c r="E117" s="97"/>
      <c r="F117" s="133" t="s">
        <v>28</v>
      </c>
      <c r="G117" s="138"/>
      <c r="H117" s="138"/>
      <c r="I117" s="138"/>
      <c r="J117" s="138"/>
      <c r="K117" s="134"/>
      <c r="L117" s="71">
        <v>10</v>
      </c>
      <c r="M117" s="71"/>
      <c r="N117" s="71"/>
      <c r="O117" s="71"/>
      <c r="P117" s="141">
        <v>1</v>
      </c>
      <c r="Q117" s="141">
        <v>1</v>
      </c>
      <c r="R117" s="141">
        <v>1</v>
      </c>
      <c r="S117" s="141">
        <v>1</v>
      </c>
      <c r="T117" s="142">
        <f t="shared" si="0"/>
        <v>10</v>
      </c>
      <c r="U117" s="142"/>
      <c r="V117" s="142"/>
    </row>
    <row r="118" spans="2:22" ht="19.5" customHeight="1" x14ac:dyDescent="0.35">
      <c r="B118" s="96"/>
      <c r="C118" s="97"/>
      <c r="D118" s="96"/>
      <c r="E118" s="97"/>
      <c r="F118" s="136"/>
      <c r="G118" s="139"/>
      <c r="H118" s="139"/>
      <c r="I118" s="139"/>
      <c r="J118" s="139"/>
      <c r="K118" s="137"/>
      <c r="L118" s="71"/>
      <c r="M118" s="71"/>
      <c r="N118" s="71"/>
      <c r="O118" s="71"/>
      <c r="P118" s="141">
        <v>1</v>
      </c>
      <c r="Q118" s="141">
        <v>1</v>
      </c>
      <c r="R118" s="141">
        <v>1</v>
      </c>
      <c r="S118" s="141">
        <v>1</v>
      </c>
      <c r="T118" s="142"/>
      <c r="U118" s="142"/>
      <c r="V118" s="142"/>
    </row>
    <row r="119" spans="2:22" ht="19.5" customHeight="1" x14ac:dyDescent="0.35">
      <c r="B119" s="96"/>
      <c r="C119" s="97"/>
      <c r="D119" s="96"/>
      <c r="E119" s="97"/>
      <c r="F119" s="133" t="s">
        <v>29</v>
      </c>
      <c r="G119" s="138"/>
      <c r="H119" s="138"/>
      <c r="I119" s="138"/>
      <c r="J119" s="138"/>
      <c r="K119" s="134"/>
      <c r="L119" s="71">
        <v>10</v>
      </c>
      <c r="M119" s="71"/>
      <c r="N119" s="71"/>
      <c r="O119" s="71"/>
      <c r="P119" s="141">
        <v>1</v>
      </c>
      <c r="Q119" s="141">
        <v>1</v>
      </c>
      <c r="R119" s="141">
        <v>1</v>
      </c>
      <c r="S119" s="141">
        <v>1</v>
      </c>
      <c r="T119" s="142">
        <f t="shared" si="0"/>
        <v>10</v>
      </c>
      <c r="U119" s="142"/>
      <c r="V119" s="142"/>
    </row>
    <row r="120" spans="2:22" ht="19.5" customHeight="1" x14ac:dyDescent="0.35">
      <c r="B120" s="96"/>
      <c r="C120" s="97"/>
      <c r="D120" s="96"/>
      <c r="E120" s="97"/>
      <c r="F120" s="136"/>
      <c r="G120" s="139"/>
      <c r="H120" s="139"/>
      <c r="I120" s="139"/>
      <c r="J120" s="139"/>
      <c r="K120" s="137"/>
      <c r="L120" s="71"/>
      <c r="M120" s="71"/>
      <c r="N120" s="71"/>
      <c r="O120" s="71"/>
      <c r="P120" s="141">
        <v>1</v>
      </c>
      <c r="Q120" s="141">
        <v>1</v>
      </c>
      <c r="R120" s="141">
        <v>1</v>
      </c>
      <c r="S120" s="141">
        <v>1</v>
      </c>
      <c r="T120" s="142"/>
      <c r="U120" s="142"/>
      <c r="V120" s="142"/>
    </row>
    <row r="121" spans="2:22" ht="19.5" customHeight="1" x14ac:dyDescent="0.35">
      <c r="B121" s="96"/>
      <c r="C121" s="97"/>
      <c r="D121" s="96"/>
      <c r="E121" s="97"/>
      <c r="F121" s="133" t="s">
        <v>30</v>
      </c>
      <c r="G121" s="138"/>
      <c r="H121" s="138"/>
      <c r="I121" s="138"/>
      <c r="J121" s="138"/>
      <c r="K121" s="134"/>
      <c r="L121" s="71">
        <v>10</v>
      </c>
      <c r="M121" s="71"/>
      <c r="N121" s="71"/>
      <c r="O121" s="71"/>
      <c r="P121" s="141">
        <v>0</v>
      </c>
      <c r="Q121" s="141">
        <v>1</v>
      </c>
      <c r="R121" s="141">
        <v>1</v>
      </c>
      <c r="S121" s="141">
        <v>1</v>
      </c>
      <c r="T121" s="142">
        <f t="shared" si="0"/>
        <v>0</v>
      </c>
      <c r="U121" s="142"/>
      <c r="V121" s="142"/>
    </row>
    <row r="122" spans="2:22" ht="19.5" customHeight="1" x14ac:dyDescent="0.35">
      <c r="B122" s="98"/>
      <c r="C122" s="99"/>
      <c r="D122" s="98"/>
      <c r="E122" s="99"/>
      <c r="F122" s="136"/>
      <c r="G122" s="139"/>
      <c r="H122" s="139"/>
      <c r="I122" s="139"/>
      <c r="J122" s="139"/>
      <c r="K122" s="137"/>
      <c r="L122" s="71"/>
      <c r="M122" s="71"/>
      <c r="N122" s="71"/>
      <c r="O122" s="71"/>
      <c r="P122" s="141">
        <v>1</v>
      </c>
      <c r="Q122" s="141">
        <v>1</v>
      </c>
      <c r="R122" s="141">
        <v>1</v>
      </c>
      <c r="S122" s="141">
        <v>1</v>
      </c>
      <c r="T122" s="142"/>
      <c r="U122" s="142"/>
      <c r="V122" s="142"/>
    </row>
    <row r="123" spans="2:22" ht="19.5" customHeight="1" x14ac:dyDescent="0.35">
      <c r="B123" s="71" t="s">
        <v>20</v>
      </c>
      <c r="C123" s="71"/>
      <c r="D123" s="71" t="s">
        <v>8</v>
      </c>
      <c r="E123" s="71"/>
      <c r="F123" s="86" t="s">
        <v>31</v>
      </c>
      <c r="G123" s="86"/>
      <c r="H123" s="86"/>
      <c r="I123" s="86"/>
      <c r="J123" s="86"/>
      <c r="K123" s="86"/>
      <c r="L123" s="71">
        <v>10</v>
      </c>
      <c r="M123" s="71"/>
      <c r="N123" s="71"/>
      <c r="O123" s="71"/>
      <c r="P123" s="141">
        <v>1</v>
      </c>
      <c r="Q123" s="141">
        <v>1</v>
      </c>
      <c r="R123" s="141">
        <v>1</v>
      </c>
      <c r="S123" s="141">
        <v>1</v>
      </c>
      <c r="T123" s="142">
        <f t="shared" si="0"/>
        <v>10</v>
      </c>
      <c r="U123" s="142"/>
      <c r="V123" s="142"/>
    </row>
    <row r="124" spans="2:22" ht="19.5" customHeight="1" x14ac:dyDescent="0.35">
      <c r="B124" s="71"/>
      <c r="C124" s="71"/>
      <c r="D124" s="71"/>
      <c r="E124" s="71"/>
      <c r="F124" s="86"/>
      <c r="G124" s="86"/>
      <c r="H124" s="86"/>
      <c r="I124" s="86"/>
      <c r="J124" s="86"/>
      <c r="K124" s="86"/>
      <c r="L124" s="71"/>
      <c r="M124" s="71"/>
      <c r="N124" s="71"/>
      <c r="O124" s="71"/>
      <c r="P124" s="141">
        <v>1</v>
      </c>
      <c r="Q124" s="141">
        <v>1</v>
      </c>
      <c r="R124" s="141">
        <v>1</v>
      </c>
      <c r="S124" s="141">
        <v>1</v>
      </c>
      <c r="T124" s="142"/>
      <c r="U124" s="142"/>
      <c r="V124" s="142"/>
    </row>
    <row r="125" spans="2:22" ht="19.5" customHeight="1" x14ac:dyDescent="0.35">
      <c r="B125" s="71"/>
      <c r="C125" s="71"/>
      <c r="D125" s="71"/>
      <c r="E125" s="71"/>
      <c r="F125" s="86"/>
      <c r="G125" s="86"/>
      <c r="H125" s="86"/>
      <c r="I125" s="86"/>
      <c r="J125" s="86"/>
      <c r="K125" s="86"/>
      <c r="L125" s="71"/>
      <c r="M125" s="71"/>
      <c r="N125" s="71"/>
      <c r="O125" s="71"/>
      <c r="P125" s="141">
        <v>1</v>
      </c>
      <c r="Q125" s="141">
        <v>1</v>
      </c>
      <c r="R125" s="141">
        <v>1</v>
      </c>
      <c r="S125" s="141">
        <v>1</v>
      </c>
      <c r="T125" s="142"/>
      <c r="U125" s="142"/>
      <c r="V125" s="142"/>
    </row>
    <row r="126" spans="2:22" ht="19.5" customHeight="1" x14ac:dyDescent="0.35">
      <c r="B126" s="71"/>
      <c r="C126" s="71"/>
      <c r="D126" s="71"/>
      <c r="E126" s="71"/>
      <c r="F126" s="86" t="s">
        <v>32</v>
      </c>
      <c r="G126" s="86"/>
      <c r="H126" s="86"/>
      <c r="I126" s="86"/>
      <c r="J126" s="86"/>
      <c r="K126" s="86"/>
      <c r="L126" s="71">
        <v>10</v>
      </c>
      <c r="M126" s="71"/>
      <c r="N126" s="71"/>
      <c r="O126" s="71"/>
      <c r="P126" s="141">
        <v>0</v>
      </c>
      <c r="Q126" s="141">
        <v>1</v>
      </c>
      <c r="R126" s="141">
        <v>1</v>
      </c>
      <c r="S126" s="141">
        <v>1</v>
      </c>
      <c r="T126" s="142">
        <f t="shared" si="0"/>
        <v>0</v>
      </c>
      <c r="U126" s="142"/>
      <c r="V126" s="142"/>
    </row>
    <row r="127" spans="2:22" ht="19.5" customHeight="1" x14ac:dyDescent="0.35">
      <c r="B127" s="71"/>
      <c r="C127" s="71"/>
      <c r="D127" s="71"/>
      <c r="E127" s="71"/>
      <c r="F127" s="86"/>
      <c r="G127" s="86"/>
      <c r="H127" s="86"/>
      <c r="I127" s="86"/>
      <c r="J127" s="86"/>
      <c r="K127" s="86"/>
      <c r="L127" s="71"/>
      <c r="M127" s="71"/>
      <c r="N127" s="71"/>
      <c r="O127" s="71"/>
      <c r="P127" s="141">
        <v>1</v>
      </c>
      <c r="Q127" s="141">
        <v>1</v>
      </c>
      <c r="R127" s="141">
        <v>1</v>
      </c>
      <c r="S127" s="141">
        <v>1</v>
      </c>
      <c r="T127" s="142"/>
      <c r="U127" s="142"/>
      <c r="V127" s="142"/>
    </row>
    <row r="128" spans="2:22" ht="19.5" customHeight="1" x14ac:dyDescent="0.35">
      <c r="B128" s="71"/>
      <c r="C128" s="71"/>
      <c r="D128" s="71"/>
      <c r="E128" s="71"/>
      <c r="F128" s="86"/>
      <c r="G128" s="86"/>
      <c r="H128" s="86"/>
      <c r="I128" s="86"/>
      <c r="J128" s="86"/>
      <c r="K128" s="86"/>
      <c r="L128" s="71"/>
      <c r="M128" s="71"/>
      <c r="N128" s="71"/>
      <c r="O128" s="71"/>
      <c r="P128" s="141">
        <v>1</v>
      </c>
      <c r="Q128" s="141">
        <v>1</v>
      </c>
      <c r="R128" s="141">
        <v>1</v>
      </c>
      <c r="S128" s="141">
        <v>1</v>
      </c>
      <c r="T128" s="142"/>
      <c r="U128" s="142"/>
      <c r="V128" s="142"/>
    </row>
    <row r="129" spans="2:28" ht="19.5" customHeight="1" x14ac:dyDescent="0.35">
      <c r="B129" s="87" t="s">
        <v>59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140">
        <f>W101+W103+W105+W107+T115+T117+T119+T121+T123+T126</f>
        <v>40</v>
      </c>
      <c r="U129" s="140"/>
      <c r="V129" s="140"/>
    </row>
    <row r="130" spans="2:28" ht="19.5" customHeight="1" x14ac:dyDescent="0.35"/>
    <row r="131" spans="2:28" ht="19.5" customHeight="1" x14ac:dyDescent="0.35">
      <c r="B131" s="1" t="s">
        <v>129</v>
      </c>
    </row>
    <row r="132" spans="2:28" ht="15" customHeight="1" x14ac:dyDescent="0.35">
      <c r="B132" s="116" t="s">
        <v>61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</row>
    <row r="133" spans="2:28" ht="15" customHeight="1" x14ac:dyDescent="0.35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AA133" s="17" t="s">
        <v>66</v>
      </c>
      <c r="AB133" s="16"/>
    </row>
    <row r="134" spans="2:28" ht="15" customHeight="1" x14ac:dyDescent="0.35">
      <c r="B134" s="143" t="s">
        <v>62</v>
      </c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AA134" s="18">
        <v>0</v>
      </c>
      <c r="AB134" s="16"/>
    </row>
    <row r="135" spans="2:28" ht="15" customHeight="1" x14ac:dyDescent="0.35"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AA135" s="18">
        <v>0.5</v>
      </c>
      <c r="AB135" s="16"/>
    </row>
    <row r="136" spans="2:28" ht="15" customHeight="1" x14ac:dyDescent="0.35">
      <c r="B136" s="116" t="s">
        <v>63</v>
      </c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AA136" s="18">
        <v>0.75</v>
      </c>
      <c r="AB136" s="16"/>
    </row>
    <row r="137" spans="2:28" ht="15" customHeight="1" x14ac:dyDescent="0.35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AA137" s="18">
        <v>1</v>
      </c>
      <c r="AB137" s="16"/>
    </row>
    <row r="138" spans="2:28" ht="15" customHeight="1" x14ac:dyDescent="0.35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</row>
    <row r="139" spans="2:28" ht="15" customHeight="1" x14ac:dyDescent="0.35">
      <c r="B139" s="116" t="s">
        <v>64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</row>
    <row r="140" spans="2:28" ht="15" customHeight="1" x14ac:dyDescent="0.35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</row>
    <row r="141" spans="2:28" ht="15" customHeight="1" x14ac:dyDescent="0.35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</row>
    <row r="142" spans="2:28" ht="15" customHeight="1" x14ac:dyDescent="0.35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</row>
    <row r="143" spans="2:28" ht="14.25" customHeight="1" x14ac:dyDescent="0.35"/>
    <row r="144" spans="2:28" ht="19.5" customHeight="1" x14ac:dyDescent="0.35">
      <c r="B144" s="93" t="s">
        <v>33</v>
      </c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5"/>
      <c r="Z144" s="9"/>
      <c r="AA144" s="10"/>
      <c r="AB144" s="10"/>
    </row>
    <row r="145" spans="1:25" ht="19.5" customHeight="1" x14ac:dyDescent="0.35">
      <c r="B145" s="71" t="s">
        <v>36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86" t="s">
        <v>65</v>
      </c>
      <c r="P145" s="86"/>
      <c r="Q145" s="86"/>
      <c r="R145" s="86"/>
      <c r="S145" s="86"/>
      <c r="T145" s="86"/>
      <c r="U145" s="133" t="s">
        <v>35</v>
      </c>
      <c r="V145" s="134"/>
      <c r="W145" s="133" t="s">
        <v>34</v>
      </c>
      <c r="X145" s="138"/>
      <c r="Y145" s="134"/>
    </row>
    <row r="146" spans="1:25" ht="19.5" customHeight="1" x14ac:dyDescent="0.35">
      <c r="B146" s="71" t="s">
        <v>37</v>
      </c>
      <c r="C146" s="71"/>
      <c r="D146" s="71" t="s">
        <v>38</v>
      </c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86"/>
      <c r="P146" s="86"/>
      <c r="Q146" s="86"/>
      <c r="R146" s="86"/>
      <c r="S146" s="86"/>
      <c r="T146" s="86"/>
      <c r="U146" s="135"/>
      <c r="V146" s="126"/>
      <c r="W146" s="135"/>
      <c r="X146" s="125"/>
      <c r="Y146" s="126"/>
    </row>
    <row r="147" spans="1:25" ht="19.5" customHeight="1" x14ac:dyDescent="0.35"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86"/>
      <c r="P147" s="86"/>
      <c r="Q147" s="86"/>
      <c r="R147" s="86"/>
      <c r="S147" s="86"/>
      <c r="T147" s="86"/>
      <c r="U147" s="136"/>
      <c r="V147" s="137"/>
      <c r="W147" s="136"/>
      <c r="X147" s="139"/>
      <c r="Y147" s="137"/>
    </row>
    <row r="148" spans="1:25" ht="19.5" customHeight="1" x14ac:dyDescent="0.35">
      <c r="B148" s="102" t="s">
        <v>39</v>
      </c>
      <c r="C148" s="103"/>
      <c r="D148" s="104" t="s">
        <v>40</v>
      </c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6"/>
    </row>
    <row r="149" spans="1:25" ht="19.5" customHeight="1" x14ac:dyDescent="0.35">
      <c r="A149" s="2"/>
      <c r="B149" s="124" t="s">
        <v>41</v>
      </c>
      <c r="C149" s="97"/>
      <c r="D149" s="112" t="s">
        <v>42</v>
      </c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08">
        <v>0.75</v>
      </c>
      <c r="P149" s="108"/>
      <c r="Q149" s="108"/>
      <c r="R149" s="108"/>
      <c r="S149" s="108"/>
      <c r="T149" s="109"/>
      <c r="U149" s="82">
        <v>15</v>
      </c>
      <c r="V149" s="83"/>
      <c r="W149" s="82">
        <f>(O149*U149)+(O152*U152)</f>
        <v>21.25</v>
      </c>
      <c r="X149" s="107"/>
      <c r="Y149" s="83"/>
    </row>
    <row r="150" spans="1:25" ht="19.5" customHeight="1" x14ac:dyDescent="0.35">
      <c r="A150" s="2"/>
      <c r="B150" s="124"/>
      <c r="C150" s="97"/>
      <c r="D150" s="115"/>
      <c r="E150" s="116"/>
      <c r="F150" s="116"/>
      <c r="G150" s="116"/>
      <c r="H150" s="116"/>
      <c r="I150" s="116"/>
      <c r="J150" s="116"/>
      <c r="K150" s="116"/>
      <c r="L150" s="116"/>
      <c r="M150" s="116"/>
      <c r="N150" s="117"/>
      <c r="O150" s="110"/>
      <c r="P150" s="110"/>
      <c r="Q150" s="110"/>
      <c r="R150" s="110"/>
      <c r="S150" s="110"/>
      <c r="T150" s="111"/>
      <c r="U150" s="100"/>
      <c r="V150" s="101"/>
      <c r="W150" s="100"/>
      <c r="X150" s="69"/>
      <c r="Y150" s="101"/>
    </row>
    <row r="151" spans="1:25" ht="24" customHeight="1" x14ac:dyDescent="0.35">
      <c r="A151" s="2"/>
      <c r="B151" s="124"/>
      <c r="C151" s="97"/>
      <c r="D151" s="118"/>
      <c r="E151" s="119"/>
      <c r="F151" s="119"/>
      <c r="G151" s="119"/>
      <c r="H151" s="119"/>
      <c r="I151" s="119"/>
      <c r="J151" s="119"/>
      <c r="K151" s="119"/>
      <c r="L151" s="119"/>
      <c r="M151" s="119"/>
      <c r="N151" s="120"/>
      <c r="O151" s="110"/>
      <c r="P151" s="110"/>
      <c r="Q151" s="110"/>
      <c r="R151" s="110"/>
      <c r="S151" s="110"/>
      <c r="T151" s="111"/>
      <c r="U151" s="100"/>
      <c r="V151" s="101"/>
      <c r="W151" s="100"/>
      <c r="X151" s="69"/>
      <c r="Y151" s="101"/>
    </row>
    <row r="152" spans="1:25" s="3" customFormat="1" ht="29.15" customHeight="1" x14ac:dyDescent="0.25">
      <c r="A152" s="4"/>
      <c r="B152" s="125" t="s">
        <v>44</v>
      </c>
      <c r="C152" s="126"/>
      <c r="D152" s="130" t="s">
        <v>43</v>
      </c>
      <c r="E152" s="131"/>
      <c r="F152" s="131"/>
      <c r="G152" s="131"/>
      <c r="H152" s="131"/>
      <c r="I152" s="131"/>
      <c r="J152" s="131"/>
      <c r="K152" s="131"/>
      <c r="L152" s="131"/>
      <c r="M152" s="131"/>
      <c r="N152" s="132"/>
      <c r="O152" s="108">
        <v>1</v>
      </c>
      <c r="P152" s="108"/>
      <c r="Q152" s="108"/>
      <c r="R152" s="108"/>
      <c r="S152" s="108"/>
      <c r="T152" s="109"/>
      <c r="U152" s="82">
        <v>10</v>
      </c>
      <c r="V152" s="83"/>
      <c r="W152" s="100"/>
      <c r="X152" s="69"/>
      <c r="Y152" s="101"/>
    </row>
    <row r="153" spans="1:25" ht="19.5" customHeight="1" x14ac:dyDescent="0.35">
      <c r="B153" s="102" t="s">
        <v>45</v>
      </c>
      <c r="C153" s="103"/>
      <c r="D153" s="104" t="s">
        <v>46</v>
      </c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6"/>
    </row>
    <row r="154" spans="1:25" ht="19.5" customHeight="1" x14ac:dyDescent="0.35">
      <c r="B154" s="96" t="s">
        <v>47</v>
      </c>
      <c r="C154" s="97"/>
      <c r="D154" s="112" t="s">
        <v>137</v>
      </c>
      <c r="E154" s="113"/>
      <c r="F154" s="113"/>
      <c r="G154" s="113"/>
      <c r="H154" s="113"/>
      <c r="I154" s="113"/>
      <c r="J154" s="113"/>
      <c r="K154" s="113"/>
      <c r="L154" s="113"/>
      <c r="M154" s="113"/>
      <c r="N154" s="114"/>
      <c r="O154" s="108">
        <v>1</v>
      </c>
      <c r="P154" s="108"/>
      <c r="Q154" s="108"/>
      <c r="R154" s="108"/>
      <c r="S154" s="108"/>
      <c r="T154" s="109"/>
      <c r="U154" s="82">
        <v>15</v>
      </c>
      <c r="V154" s="83"/>
      <c r="W154" s="82">
        <f>(O154*U154)+(O161*U161)+(O164*U164)+(O169*U169)</f>
        <v>45</v>
      </c>
      <c r="X154" s="107"/>
      <c r="Y154" s="83"/>
    </row>
    <row r="155" spans="1:25" ht="19.5" customHeight="1" x14ac:dyDescent="0.35">
      <c r="B155" s="96"/>
      <c r="C155" s="97"/>
      <c r="D155" s="115"/>
      <c r="E155" s="116"/>
      <c r="F155" s="116"/>
      <c r="G155" s="116"/>
      <c r="H155" s="116"/>
      <c r="I155" s="116"/>
      <c r="J155" s="116"/>
      <c r="K155" s="116"/>
      <c r="L155" s="116"/>
      <c r="M155" s="116"/>
      <c r="N155" s="117"/>
      <c r="O155" s="110"/>
      <c r="P155" s="110"/>
      <c r="Q155" s="110"/>
      <c r="R155" s="110"/>
      <c r="S155" s="110"/>
      <c r="T155" s="111"/>
      <c r="U155" s="100"/>
      <c r="V155" s="101"/>
      <c r="W155" s="100"/>
      <c r="X155" s="69"/>
      <c r="Y155" s="101"/>
    </row>
    <row r="156" spans="1:25" ht="19.5" customHeight="1" x14ac:dyDescent="0.35">
      <c r="B156" s="96"/>
      <c r="C156" s="97"/>
      <c r="D156" s="115"/>
      <c r="E156" s="116"/>
      <c r="F156" s="116"/>
      <c r="G156" s="116"/>
      <c r="H156" s="116"/>
      <c r="I156" s="116"/>
      <c r="J156" s="116"/>
      <c r="K156" s="116"/>
      <c r="L156" s="116"/>
      <c r="M156" s="116"/>
      <c r="N156" s="117"/>
      <c r="O156" s="110"/>
      <c r="P156" s="110"/>
      <c r="Q156" s="110"/>
      <c r="R156" s="110"/>
      <c r="S156" s="110"/>
      <c r="T156" s="111"/>
      <c r="U156" s="100"/>
      <c r="V156" s="101"/>
      <c r="W156" s="100"/>
      <c r="X156" s="69"/>
      <c r="Y156" s="101"/>
    </row>
    <row r="157" spans="1:25" ht="19.5" customHeight="1" x14ac:dyDescent="0.35">
      <c r="B157" s="96"/>
      <c r="C157" s="97"/>
      <c r="D157" s="115"/>
      <c r="E157" s="116"/>
      <c r="F157" s="116"/>
      <c r="G157" s="116"/>
      <c r="H157" s="116"/>
      <c r="I157" s="116"/>
      <c r="J157" s="116"/>
      <c r="K157" s="116"/>
      <c r="L157" s="116"/>
      <c r="M157" s="116"/>
      <c r="N157" s="117"/>
      <c r="O157" s="110"/>
      <c r="P157" s="110"/>
      <c r="Q157" s="110"/>
      <c r="R157" s="110"/>
      <c r="S157" s="110"/>
      <c r="T157" s="111"/>
      <c r="U157" s="100"/>
      <c r="V157" s="101"/>
      <c r="W157" s="100"/>
      <c r="X157" s="69"/>
      <c r="Y157" s="101"/>
    </row>
    <row r="158" spans="1:25" ht="19.5" customHeight="1" x14ac:dyDescent="0.35">
      <c r="B158" s="96"/>
      <c r="C158" s="97"/>
      <c r="D158" s="115"/>
      <c r="E158" s="116"/>
      <c r="F158" s="116"/>
      <c r="G158" s="116"/>
      <c r="H158" s="116"/>
      <c r="I158" s="116"/>
      <c r="J158" s="116"/>
      <c r="K158" s="116"/>
      <c r="L158" s="116"/>
      <c r="M158" s="116"/>
      <c r="N158" s="117"/>
      <c r="O158" s="110"/>
      <c r="P158" s="110"/>
      <c r="Q158" s="110"/>
      <c r="R158" s="110"/>
      <c r="S158" s="110"/>
      <c r="T158" s="111"/>
      <c r="U158" s="100"/>
      <c r="V158" s="101"/>
      <c r="W158" s="100"/>
      <c r="X158" s="69"/>
      <c r="Y158" s="101"/>
    </row>
    <row r="159" spans="1:25" ht="19.5" customHeight="1" x14ac:dyDescent="0.35">
      <c r="B159" s="96"/>
      <c r="C159" s="97"/>
      <c r="D159" s="115"/>
      <c r="E159" s="116"/>
      <c r="F159" s="116"/>
      <c r="G159" s="116"/>
      <c r="H159" s="116"/>
      <c r="I159" s="116"/>
      <c r="J159" s="116"/>
      <c r="K159" s="116"/>
      <c r="L159" s="116"/>
      <c r="M159" s="116"/>
      <c r="N159" s="117"/>
      <c r="O159" s="110"/>
      <c r="P159" s="110"/>
      <c r="Q159" s="110"/>
      <c r="R159" s="110"/>
      <c r="S159" s="110"/>
      <c r="T159" s="111"/>
      <c r="U159" s="100"/>
      <c r="V159" s="101"/>
      <c r="W159" s="100"/>
      <c r="X159" s="69"/>
      <c r="Y159" s="101"/>
    </row>
    <row r="160" spans="1:25" ht="19.5" customHeight="1" x14ac:dyDescent="0.35">
      <c r="B160" s="96"/>
      <c r="C160" s="97"/>
      <c r="D160" s="118"/>
      <c r="E160" s="119"/>
      <c r="F160" s="119"/>
      <c r="G160" s="119"/>
      <c r="H160" s="119"/>
      <c r="I160" s="119"/>
      <c r="J160" s="119"/>
      <c r="K160" s="119"/>
      <c r="L160" s="119"/>
      <c r="M160" s="119"/>
      <c r="N160" s="120"/>
      <c r="O160" s="110"/>
      <c r="P160" s="110"/>
      <c r="Q160" s="110"/>
      <c r="R160" s="110"/>
      <c r="S160" s="110"/>
      <c r="T160" s="111"/>
      <c r="U160" s="100"/>
      <c r="V160" s="101"/>
      <c r="W160" s="100"/>
      <c r="X160" s="69"/>
      <c r="Y160" s="101"/>
    </row>
    <row r="161" spans="2:25" ht="19.5" customHeight="1" x14ac:dyDescent="0.35">
      <c r="B161" s="96" t="s">
        <v>48</v>
      </c>
      <c r="C161" s="97"/>
      <c r="D161" s="112" t="s">
        <v>138</v>
      </c>
      <c r="E161" s="113"/>
      <c r="F161" s="113"/>
      <c r="G161" s="113"/>
      <c r="H161" s="113"/>
      <c r="I161" s="113"/>
      <c r="J161" s="113"/>
      <c r="K161" s="113"/>
      <c r="L161" s="113"/>
      <c r="M161" s="113"/>
      <c r="N161" s="114"/>
      <c r="O161" s="108">
        <v>1</v>
      </c>
      <c r="P161" s="108"/>
      <c r="Q161" s="108"/>
      <c r="R161" s="108"/>
      <c r="S161" s="108"/>
      <c r="T161" s="109"/>
      <c r="U161" s="82">
        <v>10</v>
      </c>
      <c r="V161" s="83"/>
      <c r="W161" s="100"/>
      <c r="X161" s="69"/>
      <c r="Y161" s="101"/>
    </row>
    <row r="162" spans="2:25" ht="19.5" customHeight="1" x14ac:dyDescent="0.35">
      <c r="B162" s="96"/>
      <c r="C162" s="97"/>
      <c r="D162" s="115"/>
      <c r="E162" s="116"/>
      <c r="F162" s="116"/>
      <c r="G162" s="116"/>
      <c r="H162" s="116"/>
      <c r="I162" s="116"/>
      <c r="J162" s="116"/>
      <c r="K162" s="116"/>
      <c r="L162" s="116"/>
      <c r="M162" s="116"/>
      <c r="N162" s="117"/>
      <c r="O162" s="110"/>
      <c r="P162" s="110"/>
      <c r="Q162" s="110"/>
      <c r="R162" s="110"/>
      <c r="S162" s="110"/>
      <c r="T162" s="111"/>
      <c r="U162" s="100"/>
      <c r="V162" s="101"/>
      <c r="W162" s="100"/>
      <c r="X162" s="69"/>
      <c r="Y162" s="101"/>
    </row>
    <row r="163" spans="2:25" ht="19.5" customHeight="1" x14ac:dyDescent="0.35">
      <c r="B163" s="96"/>
      <c r="C163" s="97"/>
      <c r="D163" s="118"/>
      <c r="E163" s="119"/>
      <c r="F163" s="119"/>
      <c r="G163" s="119"/>
      <c r="H163" s="119"/>
      <c r="I163" s="119"/>
      <c r="J163" s="119"/>
      <c r="K163" s="119"/>
      <c r="L163" s="119"/>
      <c r="M163" s="119"/>
      <c r="N163" s="120"/>
      <c r="O163" s="110"/>
      <c r="P163" s="110"/>
      <c r="Q163" s="110"/>
      <c r="R163" s="110"/>
      <c r="S163" s="110"/>
      <c r="T163" s="111"/>
      <c r="U163" s="100"/>
      <c r="V163" s="101"/>
      <c r="W163" s="100"/>
      <c r="X163" s="69"/>
      <c r="Y163" s="101"/>
    </row>
    <row r="164" spans="2:25" ht="19.5" customHeight="1" x14ac:dyDescent="0.35">
      <c r="B164" s="96" t="s">
        <v>49</v>
      </c>
      <c r="C164" s="97"/>
      <c r="D164" s="112" t="s">
        <v>139</v>
      </c>
      <c r="E164" s="113"/>
      <c r="F164" s="113"/>
      <c r="G164" s="113"/>
      <c r="H164" s="113"/>
      <c r="I164" s="113"/>
      <c r="J164" s="113"/>
      <c r="K164" s="113"/>
      <c r="L164" s="113"/>
      <c r="M164" s="113"/>
      <c r="N164" s="114"/>
      <c r="O164" s="108">
        <v>1</v>
      </c>
      <c r="P164" s="108"/>
      <c r="Q164" s="108"/>
      <c r="R164" s="108"/>
      <c r="S164" s="108"/>
      <c r="T164" s="109"/>
      <c r="U164" s="82">
        <v>10</v>
      </c>
      <c r="V164" s="83"/>
      <c r="W164" s="100"/>
      <c r="X164" s="69"/>
      <c r="Y164" s="101"/>
    </row>
    <row r="165" spans="2:25" ht="19.5" customHeight="1" x14ac:dyDescent="0.35">
      <c r="B165" s="96"/>
      <c r="C165" s="97"/>
      <c r="D165" s="115"/>
      <c r="E165" s="116"/>
      <c r="F165" s="116"/>
      <c r="G165" s="116"/>
      <c r="H165" s="116"/>
      <c r="I165" s="116"/>
      <c r="J165" s="116"/>
      <c r="K165" s="116"/>
      <c r="L165" s="116"/>
      <c r="M165" s="116"/>
      <c r="N165" s="117"/>
      <c r="O165" s="110"/>
      <c r="P165" s="110"/>
      <c r="Q165" s="110"/>
      <c r="R165" s="110"/>
      <c r="S165" s="110"/>
      <c r="T165" s="111"/>
      <c r="U165" s="100"/>
      <c r="V165" s="101"/>
      <c r="W165" s="100"/>
      <c r="X165" s="69"/>
      <c r="Y165" s="101"/>
    </row>
    <row r="166" spans="2:25" ht="19.5" customHeight="1" x14ac:dyDescent="0.35">
      <c r="B166" s="96"/>
      <c r="C166" s="97"/>
      <c r="D166" s="115"/>
      <c r="E166" s="116"/>
      <c r="F166" s="116"/>
      <c r="G166" s="116"/>
      <c r="H166" s="116"/>
      <c r="I166" s="116"/>
      <c r="J166" s="116"/>
      <c r="K166" s="116"/>
      <c r="L166" s="116"/>
      <c r="M166" s="116"/>
      <c r="N166" s="117"/>
      <c r="O166" s="110"/>
      <c r="P166" s="110"/>
      <c r="Q166" s="110"/>
      <c r="R166" s="110"/>
      <c r="S166" s="110"/>
      <c r="T166" s="111"/>
      <c r="U166" s="100"/>
      <c r="V166" s="101"/>
      <c r="W166" s="100"/>
      <c r="X166" s="69"/>
      <c r="Y166" s="101"/>
    </row>
    <row r="167" spans="2:25" ht="19.5" customHeight="1" x14ac:dyDescent="0.35">
      <c r="B167" s="96"/>
      <c r="C167" s="97"/>
      <c r="D167" s="115"/>
      <c r="E167" s="116"/>
      <c r="F167" s="116"/>
      <c r="G167" s="116"/>
      <c r="H167" s="116"/>
      <c r="I167" s="116"/>
      <c r="J167" s="116"/>
      <c r="K167" s="116"/>
      <c r="L167" s="116"/>
      <c r="M167" s="116"/>
      <c r="N167" s="117"/>
      <c r="O167" s="110"/>
      <c r="P167" s="110"/>
      <c r="Q167" s="110"/>
      <c r="R167" s="110"/>
      <c r="S167" s="110"/>
      <c r="T167" s="111"/>
      <c r="U167" s="100"/>
      <c r="V167" s="101"/>
      <c r="W167" s="100"/>
      <c r="X167" s="69"/>
      <c r="Y167" s="101"/>
    </row>
    <row r="168" spans="2:25" ht="19.5" customHeight="1" x14ac:dyDescent="0.35">
      <c r="B168" s="96"/>
      <c r="C168" s="97"/>
      <c r="D168" s="118"/>
      <c r="E168" s="119"/>
      <c r="F168" s="119"/>
      <c r="G168" s="119"/>
      <c r="H168" s="119"/>
      <c r="I168" s="119"/>
      <c r="J168" s="119"/>
      <c r="K168" s="119"/>
      <c r="L168" s="119"/>
      <c r="M168" s="119"/>
      <c r="N168" s="120"/>
      <c r="O168" s="110"/>
      <c r="P168" s="110"/>
      <c r="Q168" s="110"/>
      <c r="R168" s="110"/>
      <c r="S168" s="110"/>
      <c r="T168" s="111"/>
      <c r="U168" s="100"/>
      <c r="V168" s="101"/>
      <c r="W168" s="100"/>
      <c r="X168" s="69"/>
      <c r="Y168" s="101"/>
    </row>
    <row r="169" spans="2:25" ht="19.5" customHeight="1" x14ac:dyDescent="0.35">
      <c r="B169" s="96" t="s">
        <v>50</v>
      </c>
      <c r="C169" s="97"/>
      <c r="D169" s="112" t="s">
        <v>140</v>
      </c>
      <c r="E169" s="113"/>
      <c r="F169" s="113"/>
      <c r="G169" s="113"/>
      <c r="H169" s="113"/>
      <c r="I169" s="113"/>
      <c r="J169" s="113"/>
      <c r="K169" s="113"/>
      <c r="L169" s="113"/>
      <c r="M169" s="113"/>
      <c r="N169" s="114"/>
      <c r="O169" s="108">
        <v>1</v>
      </c>
      <c r="P169" s="108"/>
      <c r="Q169" s="108"/>
      <c r="R169" s="108"/>
      <c r="S169" s="108"/>
      <c r="T169" s="109"/>
      <c r="U169" s="82">
        <v>10</v>
      </c>
      <c r="V169" s="83"/>
      <c r="W169" s="100"/>
      <c r="X169" s="69"/>
      <c r="Y169" s="101"/>
    </row>
    <row r="170" spans="2:25" ht="19.5" customHeight="1" x14ac:dyDescent="0.35">
      <c r="B170" s="96"/>
      <c r="C170" s="97"/>
      <c r="D170" s="118"/>
      <c r="E170" s="119"/>
      <c r="F170" s="119"/>
      <c r="G170" s="119"/>
      <c r="H170" s="119"/>
      <c r="I170" s="119"/>
      <c r="J170" s="119"/>
      <c r="K170" s="119"/>
      <c r="L170" s="119"/>
      <c r="M170" s="119"/>
      <c r="N170" s="120"/>
      <c r="O170" s="110"/>
      <c r="P170" s="110"/>
      <c r="Q170" s="110"/>
      <c r="R170" s="110"/>
      <c r="S170" s="110"/>
      <c r="T170" s="111"/>
      <c r="U170" s="100"/>
      <c r="V170" s="101"/>
      <c r="W170" s="100"/>
      <c r="X170" s="69"/>
      <c r="Y170" s="101"/>
    </row>
    <row r="171" spans="2:25" ht="19.5" customHeight="1" x14ac:dyDescent="0.35">
      <c r="B171" s="102" t="s">
        <v>51</v>
      </c>
      <c r="C171" s="103"/>
      <c r="D171" s="104" t="s">
        <v>55</v>
      </c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6"/>
    </row>
    <row r="172" spans="2:25" ht="19.5" customHeight="1" x14ac:dyDescent="0.35">
      <c r="B172" s="96" t="s">
        <v>52</v>
      </c>
      <c r="C172" s="97"/>
      <c r="D172" s="79" t="s">
        <v>56</v>
      </c>
      <c r="E172" s="80"/>
      <c r="F172" s="80"/>
      <c r="G172" s="80"/>
      <c r="H172" s="80"/>
      <c r="I172" s="80"/>
      <c r="J172" s="80"/>
      <c r="K172" s="80"/>
      <c r="L172" s="80"/>
      <c r="M172" s="80"/>
      <c r="N172" s="81"/>
      <c r="O172" s="108">
        <v>0.75</v>
      </c>
      <c r="P172" s="108"/>
      <c r="Q172" s="108"/>
      <c r="R172" s="108"/>
      <c r="S172" s="108"/>
      <c r="T172" s="109"/>
      <c r="U172" s="82">
        <v>10</v>
      </c>
      <c r="V172" s="83"/>
      <c r="W172" s="82">
        <f>(O172*U172)+(O174*U174)+(O176*U176)</f>
        <v>20</v>
      </c>
      <c r="X172" s="107"/>
      <c r="Y172" s="83"/>
    </row>
    <row r="173" spans="2:25" ht="19.5" customHeight="1" x14ac:dyDescent="0.35">
      <c r="B173" s="96"/>
      <c r="C173" s="97"/>
      <c r="D173" s="79"/>
      <c r="E173" s="80"/>
      <c r="F173" s="80"/>
      <c r="G173" s="80"/>
      <c r="H173" s="80"/>
      <c r="I173" s="80"/>
      <c r="J173" s="80"/>
      <c r="K173" s="80"/>
      <c r="L173" s="80"/>
      <c r="M173" s="80"/>
      <c r="N173" s="81"/>
      <c r="O173" s="122"/>
      <c r="P173" s="122"/>
      <c r="Q173" s="122"/>
      <c r="R173" s="122"/>
      <c r="S173" s="122"/>
      <c r="T173" s="123"/>
      <c r="U173" s="84"/>
      <c r="V173" s="85"/>
      <c r="W173" s="100"/>
      <c r="X173" s="69"/>
      <c r="Y173" s="101"/>
    </row>
    <row r="174" spans="2:25" ht="19.5" customHeight="1" x14ac:dyDescent="0.35">
      <c r="B174" s="96" t="s">
        <v>53</v>
      </c>
      <c r="C174" s="97"/>
      <c r="D174" s="79" t="s">
        <v>57</v>
      </c>
      <c r="E174" s="80"/>
      <c r="F174" s="80"/>
      <c r="G174" s="80"/>
      <c r="H174" s="80"/>
      <c r="I174" s="80"/>
      <c r="J174" s="80"/>
      <c r="K174" s="80"/>
      <c r="L174" s="80"/>
      <c r="M174" s="80"/>
      <c r="N174" s="81"/>
      <c r="O174" s="108">
        <v>0.5</v>
      </c>
      <c r="P174" s="108"/>
      <c r="Q174" s="108"/>
      <c r="R174" s="108"/>
      <c r="S174" s="108"/>
      <c r="T174" s="109"/>
      <c r="U174" s="82">
        <v>10</v>
      </c>
      <c r="V174" s="83"/>
      <c r="W174" s="100"/>
      <c r="X174" s="69"/>
      <c r="Y174" s="101"/>
    </row>
    <row r="175" spans="2:25" ht="19.5" customHeight="1" x14ac:dyDescent="0.35">
      <c r="B175" s="96"/>
      <c r="C175" s="97"/>
      <c r="D175" s="79"/>
      <c r="E175" s="80"/>
      <c r="F175" s="80"/>
      <c r="G175" s="80"/>
      <c r="H175" s="80"/>
      <c r="I175" s="80"/>
      <c r="J175" s="80"/>
      <c r="K175" s="80"/>
      <c r="L175" s="80"/>
      <c r="M175" s="80"/>
      <c r="N175" s="81"/>
      <c r="O175" s="122"/>
      <c r="P175" s="122"/>
      <c r="Q175" s="122"/>
      <c r="R175" s="122"/>
      <c r="S175" s="122"/>
      <c r="T175" s="123"/>
      <c r="U175" s="84"/>
      <c r="V175" s="85"/>
      <c r="W175" s="100"/>
      <c r="X175" s="69"/>
      <c r="Y175" s="101"/>
    </row>
    <row r="176" spans="2:25" ht="19.5" customHeight="1" x14ac:dyDescent="0.35">
      <c r="B176" s="96" t="s">
        <v>54</v>
      </c>
      <c r="C176" s="97"/>
      <c r="D176" s="79" t="s">
        <v>125</v>
      </c>
      <c r="E176" s="80"/>
      <c r="F176" s="80"/>
      <c r="G176" s="80"/>
      <c r="H176" s="80"/>
      <c r="I176" s="80"/>
      <c r="J176" s="80"/>
      <c r="K176" s="80"/>
      <c r="L176" s="80"/>
      <c r="M176" s="80"/>
      <c r="N176" s="81"/>
      <c r="O176" s="108">
        <v>0.75</v>
      </c>
      <c r="P176" s="108"/>
      <c r="Q176" s="108"/>
      <c r="R176" s="108"/>
      <c r="S176" s="108"/>
      <c r="T176" s="109"/>
      <c r="U176" s="82">
        <v>10</v>
      </c>
      <c r="V176" s="83"/>
      <c r="W176" s="100"/>
      <c r="X176" s="69"/>
      <c r="Y176" s="101"/>
    </row>
    <row r="177" spans="2:25" ht="19.5" customHeight="1" x14ac:dyDescent="0.35">
      <c r="B177" s="96"/>
      <c r="C177" s="97"/>
      <c r="D177" s="79"/>
      <c r="E177" s="80"/>
      <c r="F177" s="80"/>
      <c r="G177" s="80"/>
      <c r="H177" s="80"/>
      <c r="I177" s="80"/>
      <c r="J177" s="80"/>
      <c r="K177" s="80"/>
      <c r="L177" s="80"/>
      <c r="M177" s="80"/>
      <c r="N177" s="81"/>
      <c r="O177" s="110"/>
      <c r="P177" s="110"/>
      <c r="Q177" s="110"/>
      <c r="R177" s="110"/>
      <c r="S177" s="110"/>
      <c r="T177" s="111"/>
      <c r="U177" s="100"/>
      <c r="V177" s="101"/>
      <c r="W177" s="100"/>
      <c r="X177" s="69"/>
      <c r="Y177" s="101"/>
    </row>
    <row r="178" spans="2:25" ht="19.5" customHeight="1" x14ac:dyDescent="0.35">
      <c r="B178" s="98"/>
      <c r="C178" s="99"/>
      <c r="D178" s="79"/>
      <c r="E178" s="80"/>
      <c r="F178" s="80"/>
      <c r="G178" s="80"/>
      <c r="H178" s="80"/>
      <c r="I178" s="80"/>
      <c r="J178" s="80"/>
      <c r="K178" s="80"/>
      <c r="L178" s="80"/>
      <c r="M178" s="80"/>
      <c r="N178" s="81"/>
      <c r="O178" s="122"/>
      <c r="P178" s="122"/>
      <c r="Q178" s="122"/>
      <c r="R178" s="122"/>
      <c r="S178" s="122"/>
      <c r="T178" s="123"/>
      <c r="U178" s="84"/>
      <c r="V178" s="85"/>
      <c r="W178" s="84"/>
      <c r="X178" s="121"/>
      <c r="Y178" s="85"/>
    </row>
    <row r="179" spans="2:25" ht="19.5" customHeight="1" x14ac:dyDescent="0.35">
      <c r="B179" s="87" t="s">
        <v>58</v>
      </c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9">
        <f>W149+W154+W172</f>
        <v>86.25</v>
      </c>
      <c r="X179" s="90"/>
      <c r="Y179" s="91"/>
    </row>
    <row r="181" spans="2:25" ht="19.5" customHeight="1" x14ac:dyDescent="0.35">
      <c r="B181" s="93" t="s">
        <v>67</v>
      </c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5"/>
    </row>
    <row r="182" spans="2:25" ht="19.5" customHeight="1" x14ac:dyDescent="0.35">
      <c r="B182" s="71" t="s">
        <v>37</v>
      </c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86" t="s">
        <v>68</v>
      </c>
      <c r="T182" s="86"/>
      <c r="U182" s="86"/>
      <c r="V182" s="86"/>
      <c r="W182" s="86" t="s">
        <v>69</v>
      </c>
      <c r="X182" s="86"/>
      <c r="Y182" s="86"/>
    </row>
    <row r="183" spans="2:25" ht="19.5" customHeight="1" x14ac:dyDescent="0.35">
      <c r="B183" s="71" t="s">
        <v>37</v>
      </c>
      <c r="C183" s="71"/>
      <c r="D183" s="71" t="s">
        <v>38</v>
      </c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86"/>
      <c r="T183" s="86"/>
      <c r="U183" s="86"/>
      <c r="V183" s="86"/>
      <c r="W183" s="86"/>
      <c r="X183" s="86"/>
      <c r="Y183" s="86"/>
    </row>
    <row r="184" spans="2:25" ht="19.5" customHeight="1" x14ac:dyDescent="0.35"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86"/>
      <c r="T184" s="86"/>
      <c r="U184" s="86"/>
      <c r="V184" s="86"/>
      <c r="W184" s="86"/>
      <c r="X184" s="86"/>
      <c r="Y184" s="86"/>
    </row>
    <row r="185" spans="2:25" ht="19.5" customHeight="1" x14ac:dyDescent="0.35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86"/>
      <c r="T185" s="86"/>
      <c r="U185" s="86"/>
      <c r="V185" s="86"/>
      <c r="W185" s="86"/>
      <c r="X185" s="86"/>
      <c r="Y185" s="86"/>
    </row>
    <row r="186" spans="2:25" ht="19.5" customHeight="1" x14ac:dyDescent="0.35">
      <c r="B186" s="71" t="s">
        <v>39</v>
      </c>
      <c r="C186" s="71"/>
      <c r="D186" s="72" t="s">
        <v>70</v>
      </c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86" t="s">
        <v>71</v>
      </c>
      <c r="T186" s="71"/>
      <c r="U186" s="71"/>
      <c r="V186" s="71"/>
      <c r="W186" s="68">
        <v>35</v>
      </c>
      <c r="X186" s="68"/>
      <c r="Y186" s="68"/>
    </row>
    <row r="187" spans="2:25" ht="19.5" customHeight="1" x14ac:dyDescent="0.35">
      <c r="B187" s="71"/>
      <c r="C187" s="71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1"/>
      <c r="T187" s="71"/>
      <c r="U187" s="71"/>
      <c r="V187" s="71"/>
      <c r="W187" s="68"/>
      <c r="X187" s="68"/>
      <c r="Y187" s="68"/>
    </row>
    <row r="188" spans="2:25" ht="19.5" customHeight="1" x14ac:dyDescent="0.35">
      <c r="B188" s="71"/>
      <c r="C188" s="71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1"/>
      <c r="T188" s="71"/>
      <c r="U188" s="71"/>
      <c r="V188" s="71"/>
      <c r="W188" s="68"/>
      <c r="X188" s="68"/>
      <c r="Y188" s="68"/>
    </row>
    <row r="189" spans="2:25" ht="19.5" customHeight="1" x14ac:dyDescent="0.35">
      <c r="B189" s="71" t="s">
        <v>45</v>
      </c>
      <c r="C189" s="71"/>
      <c r="D189" s="72" t="s">
        <v>72</v>
      </c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1" t="s">
        <v>73</v>
      </c>
      <c r="T189" s="71"/>
      <c r="U189" s="71"/>
      <c r="V189" s="71"/>
      <c r="W189" s="68">
        <v>0</v>
      </c>
      <c r="X189" s="68"/>
      <c r="Y189" s="68"/>
    </row>
    <row r="190" spans="2:25" ht="19.5" customHeight="1" x14ac:dyDescent="0.35">
      <c r="B190" s="71"/>
      <c r="C190" s="71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1"/>
      <c r="T190" s="71"/>
      <c r="U190" s="71"/>
      <c r="V190" s="71"/>
      <c r="W190" s="68"/>
      <c r="X190" s="68"/>
      <c r="Y190" s="68"/>
    </row>
    <row r="191" spans="2:25" ht="19.5" customHeight="1" x14ac:dyDescent="0.35">
      <c r="B191" s="71" t="s">
        <v>51</v>
      </c>
      <c r="C191" s="71"/>
      <c r="D191" s="72" t="s">
        <v>76</v>
      </c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1"/>
      <c r="T191" s="71"/>
      <c r="U191" s="71"/>
      <c r="V191" s="71"/>
      <c r="W191" s="68">
        <v>5</v>
      </c>
      <c r="X191" s="68"/>
      <c r="Y191" s="68"/>
    </row>
    <row r="192" spans="2:25" ht="19.5" customHeight="1" x14ac:dyDescent="0.35">
      <c r="B192" s="71"/>
      <c r="C192" s="71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1"/>
      <c r="T192" s="71"/>
      <c r="U192" s="71"/>
      <c r="V192" s="71"/>
      <c r="W192" s="68"/>
      <c r="X192" s="68"/>
      <c r="Y192" s="68"/>
    </row>
    <row r="193" spans="2:25" ht="19.5" customHeight="1" x14ac:dyDescent="0.35">
      <c r="B193" s="71" t="s">
        <v>74</v>
      </c>
      <c r="C193" s="71"/>
      <c r="D193" s="72" t="s">
        <v>77</v>
      </c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1"/>
      <c r="T193" s="71"/>
      <c r="U193" s="71"/>
      <c r="V193" s="71"/>
      <c r="W193" s="68">
        <v>5</v>
      </c>
      <c r="X193" s="68"/>
      <c r="Y193" s="68"/>
    </row>
    <row r="194" spans="2:25" ht="19.5" customHeight="1" x14ac:dyDescent="0.35">
      <c r="B194" s="71"/>
      <c r="C194" s="71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1"/>
      <c r="T194" s="71"/>
      <c r="U194" s="71"/>
      <c r="V194" s="71"/>
      <c r="W194" s="68"/>
      <c r="X194" s="68"/>
      <c r="Y194" s="68"/>
    </row>
    <row r="195" spans="2:25" ht="19.5" customHeight="1" x14ac:dyDescent="0.35">
      <c r="B195" s="71" t="s">
        <v>75</v>
      </c>
      <c r="C195" s="71"/>
      <c r="D195" s="72" t="s">
        <v>78</v>
      </c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1"/>
      <c r="T195" s="71"/>
      <c r="U195" s="71"/>
      <c r="V195" s="71"/>
      <c r="W195" s="68">
        <v>20</v>
      </c>
      <c r="X195" s="68"/>
      <c r="Y195" s="68"/>
    </row>
    <row r="196" spans="2:25" ht="19.5" customHeight="1" x14ac:dyDescent="0.35">
      <c r="B196" s="71"/>
      <c r="C196" s="71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1"/>
      <c r="T196" s="71"/>
      <c r="U196" s="71"/>
      <c r="V196" s="71"/>
      <c r="W196" s="68"/>
      <c r="X196" s="68"/>
      <c r="Y196" s="68"/>
    </row>
    <row r="197" spans="2:25" ht="19.5" customHeight="1" x14ac:dyDescent="0.35">
      <c r="B197" s="87" t="s">
        <v>79</v>
      </c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9">
        <f>W186+W189+W191+W193+W195</f>
        <v>65</v>
      </c>
      <c r="X197" s="90"/>
      <c r="Y197" s="91"/>
    </row>
    <row r="199" spans="2:25" x14ac:dyDescent="0.35">
      <c r="D199" s="13" t="s">
        <v>116</v>
      </c>
      <c r="E199" s="69">
        <f>W57</f>
        <v>42</v>
      </c>
      <c r="F199" s="70"/>
    </row>
    <row r="200" spans="2:25" x14ac:dyDescent="0.35">
      <c r="D200" s="13" t="s">
        <v>117</v>
      </c>
      <c r="E200" s="69">
        <f>T129</f>
        <v>40</v>
      </c>
      <c r="F200" s="70"/>
    </row>
    <row r="201" spans="2:25" x14ac:dyDescent="0.35">
      <c r="D201" s="13" t="s">
        <v>118</v>
      </c>
      <c r="E201" s="69">
        <f>W179</f>
        <v>86.25</v>
      </c>
      <c r="F201" s="70"/>
    </row>
    <row r="202" spans="2:25" x14ac:dyDescent="0.35">
      <c r="D202" s="13" t="s">
        <v>119</v>
      </c>
      <c r="E202" s="69">
        <f>W197</f>
        <v>65</v>
      </c>
      <c r="F202" s="70"/>
    </row>
    <row r="204" spans="2:25" x14ac:dyDescent="0.35">
      <c r="C204" t="s">
        <v>120</v>
      </c>
      <c r="L204" t="s">
        <v>121</v>
      </c>
    </row>
    <row r="205" spans="2:25" x14ac:dyDescent="0.35">
      <c r="D205" s="12" t="s">
        <v>123</v>
      </c>
      <c r="E205" s="69">
        <f>((2*E199)+(4*E200))/6</f>
        <v>40.666666666666664</v>
      </c>
      <c r="F205" s="70"/>
    </row>
    <row r="207" spans="2:25" x14ac:dyDescent="0.35">
      <c r="C207" t="s">
        <v>124</v>
      </c>
    </row>
    <row r="209" spans="3:7" ht="15" customHeight="1" x14ac:dyDescent="0.35">
      <c r="C209" s="92" t="s">
        <v>122</v>
      </c>
      <c r="D209" s="92"/>
      <c r="E209" s="73">
        <f>((4*E201)+(3*E205)+(3*E202))/10</f>
        <v>66.2</v>
      </c>
      <c r="F209" s="74"/>
      <c r="G209" s="75"/>
    </row>
    <row r="210" spans="3:7" ht="15" customHeight="1" x14ac:dyDescent="0.35">
      <c r="C210" s="92"/>
      <c r="D210" s="92"/>
      <c r="E210" s="76"/>
      <c r="F210" s="77"/>
      <c r="G210" s="78"/>
    </row>
  </sheetData>
  <sheetProtection algorithmName="SHA-512" hashValue="vjUKRn97iMRC7U33A0v1LiTz3nHKsw1RP4DLLips7Gfeh2IKYDYwmMH+jNqC/ycKj/nBwwaLb+hF6yR4ig1yWQ==" saltValue="/jO4sVWUorPtoibCNl1ing==" spinCount="100000" sheet="1" formatCells="0" formatColumns="0" formatRows="0"/>
  <mergeCells count="241">
    <mergeCell ref="E205:F205"/>
    <mergeCell ref="C209:D210"/>
    <mergeCell ref="E209:G210"/>
    <mergeCell ref="B197:V197"/>
    <mergeCell ref="W197:Y197"/>
    <mergeCell ref="E199:F199"/>
    <mergeCell ref="E200:F200"/>
    <mergeCell ref="E201:F201"/>
    <mergeCell ref="E202:F202"/>
    <mergeCell ref="B193:C194"/>
    <mergeCell ref="D193:R194"/>
    <mergeCell ref="S193:V194"/>
    <mergeCell ref="W193:Y194"/>
    <mergeCell ref="B195:C196"/>
    <mergeCell ref="D195:R196"/>
    <mergeCell ref="S195:V196"/>
    <mergeCell ref="W195:Y196"/>
    <mergeCell ref="B189:C190"/>
    <mergeCell ref="D189:R190"/>
    <mergeCell ref="S189:V190"/>
    <mergeCell ref="W189:Y190"/>
    <mergeCell ref="B191:C192"/>
    <mergeCell ref="D191:R192"/>
    <mergeCell ref="S191:V192"/>
    <mergeCell ref="W191:Y192"/>
    <mergeCell ref="B182:R182"/>
    <mergeCell ref="S182:V185"/>
    <mergeCell ref="W182:Y185"/>
    <mergeCell ref="B183:C185"/>
    <mergeCell ref="D183:R185"/>
    <mergeCell ref="B186:C188"/>
    <mergeCell ref="D186:R188"/>
    <mergeCell ref="S186:V188"/>
    <mergeCell ref="W186:Y188"/>
    <mergeCell ref="B179:V179"/>
    <mergeCell ref="W179:Y179"/>
    <mergeCell ref="B181:Y181"/>
    <mergeCell ref="B172:C173"/>
    <mergeCell ref="D172:N173"/>
    <mergeCell ref="O172:T173"/>
    <mergeCell ref="U172:V173"/>
    <mergeCell ref="W172:Y178"/>
    <mergeCell ref="B174:C175"/>
    <mergeCell ref="D174:N175"/>
    <mergeCell ref="O174:T175"/>
    <mergeCell ref="U174:V175"/>
    <mergeCell ref="B176:C178"/>
    <mergeCell ref="B171:C171"/>
    <mergeCell ref="D171:Y171"/>
    <mergeCell ref="O161:T163"/>
    <mergeCell ref="U161:V163"/>
    <mergeCell ref="B164:C168"/>
    <mergeCell ref="D164:N168"/>
    <mergeCell ref="O164:T168"/>
    <mergeCell ref="U164:V168"/>
    <mergeCell ref="D176:N178"/>
    <mergeCell ref="O176:T178"/>
    <mergeCell ref="U176:V178"/>
    <mergeCell ref="B153:C153"/>
    <mergeCell ref="D153:Y153"/>
    <mergeCell ref="B154:C160"/>
    <mergeCell ref="D154:N160"/>
    <mergeCell ref="O154:T160"/>
    <mergeCell ref="U154:V160"/>
    <mergeCell ref="W154:Y170"/>
    <mergeCell ref="B161:C163"/>
    <mergeCell ref="D161:N163"/>
    <mergeCell ref="B169:C170"/>
    <mergeCell ref="D169:N170"/>
    <mergeCell ref="O169:T170"/>
    <mergeCell ref="U169:V170"/>
    <mergeCell ref="B148:C148"/>
    <mergeCell ref="D148:Y148"/>
    <mergeCell ref="B149:C151"/>
    <mergeCell ref="D149:N151"/>
    <mergeCell ref="O149:T151"/>
    <mergeCell ref="U149:V151"/>
    <mergeCell ref="W149:Y152"/>
    <mergeCell ref="B152:C152"/>
    <mergeCell ref="D152:N152"/>
    <mergeCell ref="O152:T152"/>
    <mergeCell ref="U152:V152"/>
    <mergeCell ref="B144:Y144"/>
    <mergeCell ref="B145:N145"/>
    <mergeCell ref="O145:T147"/>
    <mergeCell ref="U145:V147"/>
    <mergeCell ref="W145:Y147"/>
    <mergeCell ref="B146:C147"/>
    <mergeCell ref="D146:N147"/>
    <mergeCell ref="B129:S129"/>
    <mergeCell ref="T129:V129"/>
    <mergeCell ref="B132:Y133"/>
    <mergeCell ref="B134:Y135"/>
    <mergeCell ref="B136:Y138"/>
    <mergeCell ref="B139:Y142"/>
    <mergeCell ref="B123:C128"/>
    <mergeCell ref="D123:E128"/>
    <mergeCell ref="F123:K125"/>
    <mergeCell ref="L123:O125"/>
    <mergeCell ref="P123:S125"/>
    <mergeCell ref="T123:V125"/>
    <mergeCell ref="F126:K128"/>
    <mergeCell ref="L126:O128"/>
    <mergeCell ref="P126:S128"/>
    <mergeCell ref="T126:V128"/>
    <mergeCell ref="B109:C122"/>
    <mergeCell ref="D109:V110"/>
    <mergeCell ref="D111:E114"/>
    <mergeCell ref="F111:K114"/>
    <mergeCell ref="L111:O114"/>
    <mergeCell ref="P111:S114"/>
    <mergeCell ref="T111:V114"/>
    <mergeCell ref="D115:E122"/>
    <mergeCell ref="F115:K116"/>
    <mergeCell ref="L115:O116"/>
    <mergeCell ref="F119:K120"/>
    <mergeCell ref="L119:O120"/>
    <mergeCell ref="P119:S120"/>
    <mergeCell ref="T119:V120"/>
    <mergeCell ref="F121:K122"/>
    <mergeCell ref="L121:O122"/>
    <mergeCell ref="P121:S122"/>
    <mergeCell ref="T121:V122"/>
    <mergeCell ref="P115:S116"/>
    <mergeCell ref="T115:V116"/>
    <mergeCell ref="F117:K118"/>
    <mergeCell ref="L117:O118"/>
    <mergeCell ref="P117:S118"/>
    <mergeCell ref="T117:V118"/>
    <mergeCell ref="W105:Y106"/>
    <mergeCell ref="D107:G108"/>
    <mergeCell ref="H107:J108"/>
    <mergeCell ref="K107:M108"/>
    <mergeCell ref="N107:P108"/>
    <mergeCell ref="Q107:S108"/>
    <mergeCell ref="T107:V108"/>
    <mergeCell ref="W107:Y108"/>
    <mergeCell ref="D105:G106"/>
    <mergeCell ref="H105:J106"/>
    <mergeCell ref="K105:M106"/>
    <mergeCell ref="N105:P106"/>
    <mergeCell ref="Q105:S106"/>
    <mergeCell ref="T105:V106"/>
    <mergeCell ref="W103:Y104"/>
    <mergeCell ref="W99:Y100"/>
    <mergeCell ref="D101:G102"/>
    <mergeCell ref="H101:J102"/>
    <mergeCell ref="K101:M102"/>
    <mergeCell ref="N101:P102"/>
    <mergeCell ref="Q101:S102"/>
    <mergeCell ref="T101:V102"/>
    <mergeCell ref="W101:Y102"/>
    <mergeCell ref="B95:V95"/>
    <mergeCell ref="B97:V98"/>
    <mergeCell ref="B99:C108"/>
    <mergeCell ref="D99:G100"/>
    <mergeCell ref="H99:J100"/>
    <mergeCell ref="K99:M100"/>
    <mergeCell ref="N99:P100"/>
    <mergeCell ref="Q99:S100"/>
    <mergeCell ref="T99:V100"/>
    <mergeCell ref="D103:G104"/>
    <mergeCell ref="B96:V96"/>
    <mergeCell ref="H103:J104"/>
    <mergeCell ref="K103:M104"/>
    <mergeCell ref="N103:P104"/>
    <mergeCell ref="Q103:S104"/>
    <mergeCell ref="T103:V104"/>
    <mergeCell ref="B80:AA80"/>
    <mergeCell ref="B81:AA81"/>
    <mergeCell ref="B82:AA82"/>
    <mergeCell ref="B83:R83"/>
    <mergeCell ref="B84:AA86"/>
    <mergeCell ref="B87:AA87"/>
    <mergeCell ref="B67:AA67"/>
    <mergeCell ref="B69:AA71"/>
    <mergeCell ref="B72:AA73"/>
    <mergeCell ref="B74:AA74"/>
    <mergeCell ref="B75:AA75"/>
    <mergeCell ref="B77:AA79"/>
    <mergeCell ref="B57:S57"/>
    <mergeCell ref="W57:Y57"/>
    <mergeCell ref="B60:AA62"/>
    <mergeCell ref="B63:AA64"/>
    <mergeCell ref="B65:AA66"/>
    <mergeCell ref="B51:C56"/>
    <mergeCell ref="G51:K53"/>
    <mergeCell ref="L51:O53"/>
    <mergeCell ref="P51:S53"/>
    <mergeCell ref="T51:V53"/>
    <mergeCell ref="W51:Y53"/>
    <mergeCell ref="G54:K56"/>
    <mergeCell ref="L54:O56"/>
    <mergeCell ref="P54:S56"/>
    <mergeCell ref="T54:V56"/>
    <mergeCell ref="P45:S46"/>
    <mergeCell ref="T45:V50"/>
    <mergeCell ref="W45:Y50"/>
    <mergeCell ref="P47:S48"/>
    <mergeCell ref="G48:K50"/>
    <mergeCell ref="L48:O50"/>
    <mergeCell ref="P49:S50"/>
    <mergeCell ref="B40:C50"/>
    <mergeCell ref="D40:V40"/>
    <mergeCell ref="D41:F44"/>
    <mergeCell ref="G41:K44"/>
    <mergeCell ref="L41:O44"/>
    <mergeCell ref="P41:S44"/>
    <mergeCell ref="T41:V44"/>
    <mergeCell ref="D45:F56"/>
    <mergeCell ref="G45:K47"/>
    <mergeCell ref="L45:O47"/>
    <mergeCell ref="W54:Y56"/>
    <mergeCell ref="W36:Y37"/>
    <mergeCell ref="D38:G39"/>
    <mergeCell ref="H38:J39"/>
    <mergeCell ref="K38:M39"/>
    <mergeCell ref="N38:P39"/>
    <mergeCell ref="Q38:S39"/>
    <mergeCell ref="T38:V39"/>
    <mergeCell ref="W38:Y39"/>
    <mergeCell ref="B35:V35"/>
    <mergeCell ref="B36:C39"/>
    <mergeCell ref="D36:G37"/>
    <mergeCell ref="H36:J37"/>
    <mergeCell ref="K36:M37"/>
    <mergeCell ref="N36:P37"/>
    <mergeCell ref="Q36:S37"/>
    <mergeCell ref="T36:V37"/>
    <mergeCell ref="B21:AA21"/>
    <mergeCell ref="B24:AA27"/>
    <mergeCell ref="B29:AA29"/>
    <mergeCell ref="B30:AA31"/>
    <mergeCell ref="B32:AA32"/>
    <mergeCell ref="B34:V34"/>
    <mergeCell ref="B4:AA5"/>
    <mergeCell ref="B7:AA10"/>
    <mergeCell ref="C12:AA13"/>
    <mergeCell ref="C15:AA16"/>
    <mergeCell ref="C17:AA17"/>
    <mergeCell ref="D19:AA20"/>
  </mergeCells>
  <dataValidations count="5">
    <dataValidation type="list" allowBlank="1" showInputMessage="1" showErrorMessage="1" sqref="W38:Y39" xr:uid="{10BADFE1-F04E-4A38-98AB-FF1D4EB7C34E}">
      <formula1>$AA$36:$AA$41</formula1>
    </dataValidation>
    <dataValidation type="list" allowBlank="1" showInputMessage="1" showErrorMessage="1" sqref="W101:Y108" xr:uid="{A24192AA-ACF1-493E-9D98-322B6491F8B6}">
      <formula1>$AA$102:$AA$107</formula1>
    </dataValidation>
    <dataValidation type="list" allowBlank="1" showInputMessage="1" showErrorMessage="1" sqref="P115:S128 P51:S56" xr:uid="{95D3B525-EAA0-41E2-A787-C7BDCD3F0BE3}">
      <formula1>$AA$102:$AA$103</formula1>
    </dataValidation>
    <dataValidation type="list" allowBlank="1" showInputMessage="1" showErrorMessage="1" sqref="P45:S46 P49:S50" xr:uid="{1D1F7096-891D-4E51-9BED-6C1E7E8B33F4}">
      <formula1>$AA$102:$AA$104</formula1>
    </dataValidation>
    <dataValidation type="list" allowBlank="1" showInputMessage="1" showErrorMessage="1" sqref="O169 O164 O172 O161 O149:T152 O154:T160 O174 O176" xr:uid="{1849003B-31D6-4A98-8836-2E0994E82EBE}">
      <formula1>$AA$134:$AA$137</formula1>
    </dataValidation>
  </dataValidations>
  <pageMargins left="0.78740157480314965" right="0.78740157480314965" top="0.78740157480314965" bottom="0.78740157480314965" header="0.31496062992125984" footer="0.31496062992125984"/>
  <pageSetup paperSize="9" scale="74" fitToHeight="9" orientation="portrait" r:id="rId1"/>
  <rowBreaks count="3" manualBreakCount="3">
    <brk id="58" max="16383" man="1"/>
    <brk id="108" max="16383" man="1"/>
    <brk id="16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7D45-A77E-41AC-B9DF-56334D4B80CB}">
  <sheetPr>
    <tabColor rgb="FFFF0000"/>
  </sheetPr>
  <dimension ref="A1:AP210"/>
  <sheetViews>
    <sheetView workbookViewId="0">
      <selection activeCell="B1" sqref="B1"/>
    </sheetView>
  </sheetViews>
  <sheetFormatPr defaultColWidth="3.3046875" defaultRowHeight="15.5" x14ac:dyDescent="0.35"/>
  <cols>
    <col min="27" max="27" width="5.53515625" customWidth="1"/>
    <col min="29" max="30" width="5.53515625" customWidth="1"/>
  </cols>
  <sheetData>
    <row r="1" spans="2:27" x14ac:dyDescent="0.35">
      <c r="B1" s="1" t="s">
        <v>0</v>
      </c>
    </row>
    <row r="2" spans="2:27" ht="11.25" customHeight="1" x14ac:dyDescent="0.35"/>
    <row r="3" spans="2:27" x14ac:dyDescent="0.35">
      <c r="B3" s="1" t="s">
        <v>90</v>
      </c>
    </row>
    <row r="4" spans="2:27" ht="15" customHeight="1" x14ac:dyDescent="0.35">
      <c r="B4" s="116" t="s">
        <v>91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spans="2:27" x14ac:dyDescent="0.3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spans="2:27" ht="15" customHeight="1" x14ac:dyDescent="0.35">
      <c r="B6" s="3" t="s">
        <v>92</v>
      </c>
    </row>
    <row r="7" spans="2:27" ht="15" customHeight="1" x14ac:dyDescent="0.35">
      <c r="B7" s="116" t="s">
        <v>93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2:27" x14ac:dyDescent="0.35"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2:27" x14ac:dyDescent="0.35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spans="2:27" ht="15" customHeight="1" x14ac:dyDescent="0.35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</row>
    <row r="11" spans="2:27" x14ac:dyDescent="0.35">
      <c r="C11" s="3" t="s">
        <v>94</v>
      </c>
    </row>
    <row r="12" spans="2:27" ht="15" customHeight="1" x14ac:dyDescent="0.35">
      <c r="C12" s="116" t="s">
        <v>95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</row>
    <row r="13" spans="2:27" ht="15" customHeight="1" x14ac:dyDescent="0.35"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2:27" ht="15" customHeight="1" x14ac:dyDescent="0.35">
      <c r="B14" s="8" t="s">
        <v>96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2:27" ht="15" customHeight="1" x14ac:dyDescent="0.35">
      <c r="B15" s="7"/>
      <c r="C15" s="116" t="s">
        <v>97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</row>
    <row r="16" spans="2:27" x14ac:dyDescent="0.35"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2:42" ht="15" customHeight="1" x14ac:dyDescent="0.35">
      <c r="C17" s="116" t="s">
        <v>134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</row>
    <row r="18" spans="2:42" x14ac:dyDescent="0.35">
      <c r="C18" s="8" t="s">
        <v>98</v>
      </c>
    </row>
    <row r="19" spans="2:42" ht="15" customHeight="1" x14ac:dyDescent="0.35">
      <c r="D19" s="116" t="s">
        <v>99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</row>
    <row r="20" spans="2:42" ht="15" customHeight="1" x14ac:dyDescent="0.35"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  <row r="21" spans="2:42" ht="15" customHeight="1" x14ac:dyDescent="0.35">
      <c r="B21" s="116" t="s">
        <v>100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P21" s="15"/>
    </row>
    <row r="22" spans="2:42" ht="11.25" customHeight="1" x14ac:dyDescent="0.35"/>
    <row r="23" spans="2:42" x14ac:dyDescent="0.35">
      <c r="B23" s="1" t="s">
        <v>82</v>
      </c>
    </row>
    <row r="24" spans="2:42" ht="15" customHeight="1" x14ac:dyDescent="0.35">
      <c r="B24" s="116" t="s">
        <v>83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</row>
    <row r="25" spans="2:42" x14ac:dyDescent="0.35"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</row>
    <row r="26" spans="2:42" x14ac:dyDescent="0.35"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2:42" x14ac:dyDescent="0.35"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</row>
    <row r="28" spans="2:42" ht="11.25" customHeight="1" x14ac:dyDescent="0.3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2:42" ht="15" customHeight="1" x14ac:dyDescent="0.35">
      <c r="B29" s="116" t="s">
        <v>84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</row>
    <row r="30" spans="2:42" ht="15" customHeight="1" x14ac:dyDescent="0.35">
      <c r="B30" s="153" t="s">
        <v>85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</row>
    <row r="31" spans="2:42" x14ac:dyDescent="0.35"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</row>
    <row r="32" spans="2:42" ht="15" customHeight="1" x14ac:dyDescent="0.35">
      <c r="B32" s="153" t="s">
        <v>135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</row>
    <row r="33" spans="2:27" ht="11.25" customHeight="1" x14ac:dyDescent="0.35"/>
    <row r="34" spans="2:27" ht="34.5" customHeight="1" x14ac:dyDescent="0.35">
      <c r="B34" s="165" t="s">
        <v>148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</row>
    <row r="35" spans="2:27" ht="18" customHeight="1" x14ac:dyDescent="0.35">
      <c r="B35" s="71" t="s">
        <v>1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AA35" s="3" t="s">
        <v>81</v>
      </c>
    </row>
    <row r="36" spans="2:27" ht="18" customHeight="1" x14ac:dyDescent="0.35">
      <c r="B36" s="102" t="s">
        <v>9</v>
      </c>
      <c r="C36" s="103"/>
      <c r="D36" s="102" t="s">
        <v>7</v>
      </c>
      <c r="E36" s="151"/>
      <c r="F36" s="151"/>
      <c r="G36" s="103"/>
      <c r="H36" s="86" t="s">
        <v>2</v>
      </c>
      <c r="I36" s="71"/>
      <c r="J36" s="71"/>
      <c r="K36" s="86" t="s">
        <v>3</v>
      </c>
      <c r="L36" s="71"/>
      <c r="M36" s="71"/>
      <c r="N36" s="86" t="s">
        <v>4</v>
      </c>
      <c r="O36" s="71"/>
      <c r="P36" s="71"/>
      <c r="Q36" s="86" t="s">
        <v>5</v>
      </c>
      <c r="R36" s="71"/>
      <c r="S36" s="71"/>
      <c r="T36" s="86" t="s">
        <v>6</v>
      </c>
      <c r="U36" s="71"/>
      <c r="V36" s="71"/>
      <c r="W36" s="86" t="s">
        <v>80</v>
      </c>
      <c r="X36" s="71"/>
      <c r="Y36" s="71"/>
      <c r="AA36" s="5">
        <v>0</v>
      </c>
    </row>
    <row r="37" spans="2:27" ht="18" customHeight="1" x14ac:dyDescent="0.35">
      <c r="B37" s="96"/>
      <c r="C37" s="97"/>
      <c r="D37" s="98"/>
      <c r="E37" s="152"/>
      <c r="F37" s="152"/>
      <c r="G37" s="99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AA37" s="5">
        <v>12</v>
      </c>
    </row>
    <row r="38" spans="2:27" ht="18" customHeight="1" x14ac:dyDescent="0.35">
      <c r="B38" s="96"/>
      <c r="C38" s="97"/>
      <c r="D38" s="102" t="s">
        <v>8</v>
      </c>
      <c r="E38" s="151"/>
      <c r="F38" s="151"/>
      <c r="G38" s="103"/>
      <c r="H38" s="71">
        <v>12</v>
      </c>
      <c r="I38" s="71"/>
      <c r="J38" s="71"/>
      <c r="K38" s="71">
        <v>14</v>
      </c>
      <c r="L38" s="71"/>
      <c r="M38" s="71"/>
      <c r="N38" s="71">
        <v>16</v>
      </c>
      <c r="O38" s="71"/>
      <c r="P38" s="71"/>
      <c r="Q38" s="71">
        <v>18</v>
      </c>
      <c r="R38" s="71"/>
      <c r="S38" s="71"/>
      <c r="T38" s="71">
        <v>20</v>
      </c>
      <c r="U38" s="71"/>
      <c r="V38" s="71"/>
      <c r="W38" s="68">
        <v>20</v>
      </c>
      <c r="X38" s="68"/>
      <c r="Y38" s="68"/>
      <c r="AA38" s="5">
        <v>14</v>
      </c>
    </row>
    <row r="39" spans="2:27" ht="18" customHeight="1" x14ac:dyDescent="0.35">
      <c r="B39" s="98"/>
      <c r="C39" s="99"/>
      <c r="D39" s="98"/>
      <c r="E39" s="152"/>
      <c r="F39" s="152"/>
      <c r="G39" s="99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68"/>
      <c r="X39" s="68"/>
      <c r="Y39" s="68"/>
      <c r="AA39" s="5">
        <v>16</v>
      </c>
    </row>
    <row r="40" spans="2:27" ht="18" customHeight="1" x14ac:dyDescent="0.35">
      <c r="B40" s="71" t="s">
        <v>19</v>
      </c>
      <c r="C40" s="71"/>
      <c r="D40" s="171" t="s">
        <v>10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AA40" s="5">
        <v>18</v>
      </c>
    </row>
    <row r="41" spans="2:27" ht="18" customHeight="1" x14ac:dyDescent="0.35">
      <c r="B41" s="71"/>
      <c r="C41" s="71"/>
      <c r="D41" s="172"/>
      <c r="E41" s="173"/>
      <c r="F41" s="173"/>
      <c r="G41" s="86" t="s">
        <v>11</v>
      </c>
      <c r="H41" s="86"/>
      <c r="I41" s="86"/>
      <c r="J41" s="86"/>
      <c r="K41" s="86"/>
      <c r="L41" s="86" t="s">
        <v>12</v>
      </c>
      <c r="M41" s="71"/>
      <c r="N41" s="71"/>
      <c r="O41" s="71"/>
      <c r="P41" s="86" t="s">
        <v>13</v>
      </c>
      <c r="Q41" s="86"/>
      <c r="R41" s="86"/>
      <c r="S41" s="86"/>
      <c r="T41" s="71" t="s">
        <v>14</v>
      </c>
      <c r="U41" s="71"/>
      <c r="V41" s="71"/>
      <c r="AA41" s="5">
        <v>20</v>
      </c>
    </row>
    <row r="42" spans="2:27" ht="18" customHeight="1" x14ac:dyDescent="0.35">
      <c r="B42" s="71"/>
      <c r="C42" s="71"/>
      <c r="D42" s="172"/>
      <c r="E42" s="173"/>
      <c r="F42" s="173"/>
      <c r="G42" s="86"/>
      <c r="H42" s="86"/>
      <c r="I42" s="86"/>
      <c r="J42" s="86"/>
      <c r="K42" s="86"/>
      <c r="L42" s="86"/>
      <c r="M42" s="71"/>
      <c r="N42" s="71"/>
      <c r="O42" s="71"/>
      <c r="P42" s="86"/>
      <c r="Q42" s="86"/>
      <c r="R42" s="86"/>
      <c r="S42" s="86"/>
      <c r="T42" s="71"/>
      <c r="U42" s="71"/>
      <c r="V42" s="71"/>
    </row>
    <row r="43" spans="2:27" ht="18" customHeight="1" x14ac:dyDescent="0.35">
      <c r="B43" s="71"/>
      <c r="C43" s="71"/>
      <c r="D43" s="172"/>
      <c r="E43" s="173"/>
      <c r="F43" s="173"/>
      <c r="G43" s="86"/>
      <c r="H43" s="86"/>
      <c r="I43" s="86"/>
      <c r="J43" s="86"/>
      <c r="K43" s="86"/>
      <c r="L43" s="71"/>
      <c r="M43" s="71"/>
      <c r="N43" s="71"/>
      <c r="O43" s="71"/>
      <c r="P43" s="86"/>
      <c r="Q43" s="86"/>
      <c r="R43" s="86"/>
      <c r="S43" s="86"/>
      <c r="T43" s="71"/>
      <c r="U43" s="71"/>
      <c r="V43" s="71"/>
    </row>
    <row r="44" spans="2:27" ht="18" customHeight="1" x14ac:dyDescent="0.35">
      <c r="B44" s="71"/>
      <c r="C44" s="71"/>
      <c r="D44" s="172"/>
      <c r="E44" s="173"/>
      <c r="F44" s="173"/>
      <c r="G44" s="86"/>
      <c r="H44" s="86"/>
      <c r="I44" s="86"/>
      <c r="J44" s="86"/>
      <c r="K44" s="86"/>
      <c r="L44" s="71"/>
      <c r="M44" s="71"/>
      <c r="N44" s="71"/>
      <c r="O44" s="71"/>
      <c r="P44" s="86"/>
      <c r="Q44" s="86"/>
      <c r="R44" s="86"/>
      <c r="S44" s="86"/>
      <c r="T44" s="71"/>
      <c r="U44" s="71"/>
      <c r="V44" s="71"/>
    </row>
    <row r="45" spans="2:27" ht="18" customHeight="1" x14ac:dyDescent="0.35">
      <c r="B45" s="71"/>
      <c r="C45" s="71"/>
      <c r="D45" s="71" t="s">
        <v>8</v>
      </c>
      <c r="E45" s="71"/>
      <c r="F45" s="71"/>
      <c r="G45" s="86" t="s">
        <v>127</v>
      </c>
      <c r="H45" s="71"/>
      <c r="I45" s="71"/>
      <c r="J45" s="71"/>
      <c r="K45" s="71"/>
      <c r="L45" s="71">
        <v>15</v>
      </c>
      <c r="M45" s="71"/>
      <c r="N45" s="71"/>
      <c r="O45" s="71"/>
      <c r="P45" s="102">
        <v>2</v>
      </c>
      <c r="Q45" s="151"/>
      <c r="R45" s="151"/>
      <c r="S45" s="103"/>
      <c r="T45" s="102" t="s">
        <v>16</v>
      </c>
      <c r="U45" s="151"/>
      <c r="V45" s="103"/>
      <c r="W45" s="68">
        <f>(L45*P45)+(L48*P49)</f>
        <v>60</v>
      </c>
      <c r="X45" s="68"/>
      <c r="Y45" s="68"/>
      <c r="AA45" s="3" t="s">
        <v>81</v>
      </c>
    </row>
    <row r="46" spans="2:27" ht="18" customHeight="1" x14ac:dyDescent="0.35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96"/>
      <c r="Q46" s="124"/>
      <c r="R46" s="124"/>
      <c r="S46" s="97"/>
      <c r="T46" s="96"/>
      <c r="U46" s="124"/>
      <c r="V46" s="97"/>
      <c r="W46" s="68"/>
      <c r="X46" s="68"/>
      <c r="Y46" s="68"/>
      <c r="AA46" s="5">
        <v>0</v>
      </c>
    </row>
    <row r="47" spans="2:27" ht="18" customHeight="1" x14ac:dyDescent="0.35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96" t="s">
        <v>15</v>
      </c>
      <c r="Q47" s="124"/>
      <c r="R47" s="124"/>
      <c r="S47" s="97"/>
      <c r="T47" s="96"/>
      <c r="U47" s="124"/>
      <c r="V47" s="97"/>
      <c r="W47" s="68"/>
      <c r="X47" s="68"/>
      <c r="Y47" s="68"/>
      <c r="AA47" s="5">
        <v>15</v>
      </c>
    </row>
    <row r="48" spans="2:27" ht="18" customHeight="1" x14ac:dyDescent="0.35">
      <c r="B48" s="71"/>
      <c r="C48" s="71"/>
      <c r="D48" s="71"/>
      <c r="E48" s="71"/>
      <c r="F48" s="71"/>
      <c r="G48" s="86" t="s">
        <v>128</v>
      </c>
      <c r="H48" s="71"/>
      <c r="I48" s="71"/>
      <c r="J48" s="71"/>
      <c r="K48" s="71"/>
      <c r="L48" s="71">
        <v>15</v>
      </c>
      <c r="M48" s="71"/>
      <c r="N48" s="71"/>
      <c r="O48" s="71"/>
      <c r="P48" s="96"/>
      <c r="Q48" s="124"/>
      <c r="R48" s="124"/>
      <c r="S48" s="97"/>
      <c r="T48" s="96"/>
      <c r="U48" s="124"/>
      <c r="V48" s="97"/>
      <c r="W48" s="68"/>
      <c r="X48" s="68"/>
      <c r="Y48" s="68"/>
      <c r="AA48" s="5">
        <v>30</v>
      </c>
    </row>
    <row r="49" spans="2:30" ht="18" customHeight="1" x14ac:dyDescent="0.3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96">
        <v>2</v>
      </c>
      <c r="Q49" s="124"/>
      <c r="R49" s="124"/>
      <c r="S49" s="97"/>
      <c r="T49" s="96"/>
      <c r="U49" s="124"/>
      <c r="V49" s="97"/>
      <c r="W49" s="68"/>
      <c r="X49" s="68"/>
      <c r="Y49" s="68"/>
      <c r="AA49" s="5">
        <v>45</v>
      </c>
    </row>
    <row r="50" spans="2:30" ht="18" customHeight="1" x14ac:dyDescent="0.35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98"/>
      <c r="Q50" s="152"/>
      <c r="R50" s="152"/>
      <c r="S50" s="99"/>
      <c r="T50" s="98"/>
      <c r="U50" s="152"/>
      <c r="V50" s="99"/>
      <c r="W50" s="68"/>
      <c r="X50" s="68"/>
      <c r="Y50" s="68"/>
      <c r="AA50" s="5">
        <v>60</v>
      </c>
    </row>
    <row r="51" spans="2:30" ht="18" customHeight="1" x14ac:dyDescent="0.35">
      <c r="B51" s="102" t="s">
        <v>20</v>
      </c>
      <c r="C51" s="103"/>
      <c r="D51" s="71"/>
      <c r="E51" s="71"/>
      <c r="F51" s="71"/>
      <c r="G51" s="86" t="s">
        <v>17</v>
      </c>
      <c r="H51" s="86"/>
      <c r="I51" s="86"/>
      <c r="J51" s="86"/>
      <c r="K51" s="86"/>
      <c r="L51" s="71">
        <v>10</v>
      </c>
      <c r="M51" s="71"/>
      <c r="N51" s="71"/>
      <c r="O51" s="71"/>
      <c r="P51" s="71">
        <v>1</v>
      </c>
      <c r="Q51" s="71"/>
      <c r="R51" s="71"/>
      <c r="S51" s="71"/>
      <c r="T51" s="71">
        <f>L51*P51</f>
        <v>10</v>
      </c>
      <c r="U51" s="71"/>
      <c r="V51" s="71"/>
      <c r="W51" s="68">
        <f>T51</f>
        <v>10</v>
      </c>
      <c r="X51" s="68"/>
      <c r="Y51" s="68"/>
    </row>
    <row r="52" spans="2:30" ht="18" customHeight="1" x14ac:dyDescent="0.35">
      <c r="B52" s="96"/>
      <c r="C52" s="97"/>
      <c r="D52" s="71"/>
      <c r="E52" s="71"/>
      <c r="F52" s="71"/>
      <c r="G52" s="86"/>
      <c r="H52" s="86"/>
      <c r="I52" s="86"/>
      <c r="J52" s="86"/>
      <c r="K52" s="86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68"/>
      <c r="X52" s="68"/>
      <c r="Y52" s="68"/>
      <c r="AA52" s="14"/>
    </row>
    <row r="53" spans="2:30" ht="18" customHeight="1" x14ac:dyDescent="0.35">
      <c r="B53" s="96"/>
      <c r="C53" s="97"/>
      <c r="D53" s="71"/>
      <c r="E53" s="71"/>
      <c r="F53" s="71"/>
      <c r="G53" s="86"/>
      <c r="H53" s="86"/>
      <c r="I53" s="86"/>
      <c r="J53" s="86"/>
      <c r="K53" s="86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68"/>
      <c r="X53" s="68"/>
      <c r="Y53" s="68"/>
      <c r="AD53" s="14"/>
    </row>
    <row r="54" spans="2:30" ht="18" customHeight="1" x14ac:dyDescent="0.35">
      <c r="B54" s="96"/>
      <c r="C54" s="97"/>
      <c r="D54" s="71"/>
      <c r="E54" s="71"/>
      <c r="F54" s="71"/>
      <c r="G54" s="86" t="s">
        <v>18</v>
      </c>
      <c r="H54" s="86"/>
      <c r="I54" s="86"/>
      <c r="J54" s="86"/>
      <c r="K54" s="86"/>
      <c r="L54" s="71">
        <v>10</v>
      </c>
      <c r="M54" s="71"/>
      <c r="N54" s="71"/>
      <c r="O54" s="71"/>
      <c r="P54" s="71">
        <v>1</v>
      </c>
      <c r="Q54" s="71"/>
      <c r="R54" s="71"/>
      <c r="S54" s="71"/>
      <c r="T54" s="71">
        <f>L54*P54</f>
        <v>10</v>
      </c>
      <c r="U54" s="71"/>
      <c r="V54" s="71"/>
      <c r="W54" s="68">
        <f>T54</f>
        <v>10</v>
      </c>
      <c r="X54" s="68"/>
      <c r="Y54" s="68"/>
      <c r="AA54" s="3" t="s">
        <v>81</v>
      </c>
    </row>
    <row r="55" spans="2:30" ht="18" customHeight="1" x14ac:dyDescent="0.35">
      <c r="B55" s="96"/>
      <c r="C55" s="97"/>
      <c r="D55" s="71"/>
      <c r="E55" s="71"/>
      <c r="F55" s="71"/>
      <c r="G55" s="86"/>
      <c r="H55" s="86"/>
      <c r="I55" s="86"/>
      <c r="J55" s="86"/>
      <c r="K55" s="86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68"/>
      <c r="X55" s="68"/>
      <c r="Y55" s="68"/>
      <c r="AA55" s="5">
        <v>0</v>
      </c>
    </row>
    <row r="56" spans="2:30" ht="18" customHeight="1" x14ac:dyDescent="0.35">
      <c r="B56" s="98"/>
      <c r="C56" s="99"/>
      <c r="D56" s="71"/>
      <c r="E56" s="71"/>
      <c r="F56" s="71"/>
      <c r="G56" s="86"/>
      <c r="H56" s="86"/>
      <c r="I56" s="86"/>
      <c r="J56" s="86"/>
      <c r="K56" s="86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68"/>
      <c r="X56" s="68"/>
      <c r="Y56" s="68"/>
      <c r="AA56" s="5">
        <v>10</v>
      </c>
    </row>
    <row r="57" spans="2:30" ht="19.5" customHeight="1" x14ac:dyDescent="0.35">
      <c r="B57" s="87" t="s">
        <v>60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11"/>
      <c r="U57" s="11"/>
      <c r="V57" s="11"/>
      <c r="W57" s="155">
        <f>W38+W45+W51+W54</f>
        <v>100</v>
      </c>
      <c r="X57" s="156"/>
      <c r="Y57" s="157"/>
    </row>
    <row r="59" spans="2:30" ht="19.5" customHeight="1" x14ac:dyDescent="0.35">
      <c r="B59" s="1" t="s">
        <v>86</v>
      </c>
    </row>
    <row r="60" spans="2:30" ht="15" customHeight="1" x14ac:dyDescent="0.35">
      <c r="B60" s="116" t="s">
        <v>87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</row>
    <row r="61" spans="2:30" ht="15" customHeight="1" x14ac:dyDescent="0.35"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</row>
    <row r="62" spans="2:30" ht="15" customHeight="1" x14ac:dyDescent="0.35"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</row>
    <row r="63" spans="2:30" ht="15" customHeight="1" x14ac:dyDescent="0.35">
      <c r="B63" s="116" t="s">
        <v>88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</row>
    <row r="64" spans="2:30" ht="15" customHeight="1" x14ac:dyDescent="0.35"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</row>
    <row r="65" spans="2:27" ht="15" customHeight="1" x14ac:dyDescent="0.35">
      <c r="B65" s="153" t="s">
        <v>136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</row>
    <row r="66" spans="2:27" ht="15" customHeight="1" x14ac:dyDescent="0.35"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</row>
    <row r="67" spans="2:27" ht="15" customHeight="1" x14ac:dyDescent="0.35">
      <c r="B67" s="153" t="s">
        <v>133</v>
      </c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</row>
    <row r="68" spans="2:27" ht="19.5" customHeight="1" x14ac:dyDescent="0.35">
      <c r="B68" s="1" t="s">
        <v>89</v>
      </c>
    </row>
    <row r="69" spans="2:27" ht="15" customHeight="1" x14ac:dyDescent="0.35">
      <c r="B69" s="116" t="s">
        <v>131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</row>
    <row r="70" spans="2:27" ht="15" customHeight="1" x14ac:dyDescent="0.3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</row>
    <row r="71" spans="2:27" ht="15" customHeight="1" x14ac:dyDescent="0.35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</row>
    <row r="72" spans="2:27" ht="15" customHeight="1" x14ac:dyDescent="0.35">
      <c r="B72" s="116" t="s">
        <v>101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</row>
    <row r="73" spans="2:27" ht="15" customHeight="1" x14ac:dyDescent="0.3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</row>
    <row r="74" spans="2:27" ht="15" customHeight="1" x14ac:dyDescent="0.35">
      <c r="B74" s="170" t="s">
        <v>102</v>
      </c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</row>
    <row r="75" spans="2:27" ht="15" customHeight="1" x14ac:dyDescent="0.35">
      <c r="B75" s="153" t="s">
        <v>103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</row>
    <row r="76" spans="2:27" ht="19.5" customHeight="1" x14ac:dyDescent="0.35">
      <c r="B76" s="1" t="s">
        <v>104</v>
      </c>
    </row>
    <row r="77" spans="2:27" ht="15" customHeight="1" x14ac:dyDescent="0.35">
      <c r="B77" s="116" t="s">
        <v>130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</row>
    <row r="78" spans="2:27" ht="15" customHeight="1" x14ac:dyDescent="0.3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</row>
    <row r="79" spans="2:27" ht="15" customHeight="1" x14ac:dyDescent="0.3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</row>
    <row r="80" spans="2:27" ht="15" customHeight="1" x14ac:dyDescent="0.35">
      <c r="B80" s="116" t="s">
        <v>105</v>
      </c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</row>
    <row r="81" spans="2:27" ht="15" customHeight="1" x14ac:dyDescent="0.35">
      <c r="B81" s="153" t="s">
        <v>106</v>
      </c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</row>
    <row r="82" spans="2:27" ht="15" customHeight="1" x14ac:dyDescent="0.35">
      <c r="B82" s="153" t="s">
        <v>107</v>
      </c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</row>
    <row r="83" spans="2:27" x14ac:dyDescent="0.35">
      <c r="B83" s="154" t="s">
        <v>108</v>
      </c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</row>
    <row r="84" spans="2:27" ht="15" customHeight="1" x14ac:dyDescent="0.35">
      <c r="B84" s="116" t="s">
        <v>132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</row>
    <row r="85" spans="2:27" ht="15" customHeight="1" x14ac:dyDescent="0.3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</row>
    <row r="86" spans="2:27" ht="15" customHeight="1" x14ac:dyDescent="0.3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</row>
    <row r="87" spans="2:27" ht="15" customHeight="1" x14ac:dyDescent="0.35">
      <c r="B87" s="116" t="s">
        <v>109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</row>
    <row r="88" spans="2:27" ht="15" customHeight="1" x14ac:dyDescent="0.35">
      <c r="C88" s="8" t="s">
        <v>110</v>
      </c>
    </row>
    <row r="89" spans="2:27" ht="15" customHeight="1" x14ac:dyDescent="0.35">
      <c r="C89" s="8" t="s">
        <v>111</v>
      </c>
    </row>
    <row r="90" spans="2:27" ht="15" customHeight="1" x14ac:dyDescent="0.35">
      <c r="C90" s="8" t="s">
        <v>112</v>
      </c>
    </row>
    <row r="91" spans="2:27" ht="15" customHeight="1" x14ac:dyDescent="0.35">
      <c r="C91" s="8" t="s">
        <v>113</v>
      </c>
    </row>
    <row r="92" spans="2:27" ht="15" customHeight="1" x14ac:dyDescent="0.35">
      <c r="C92" s="3"/>
      <c r="D92" s="8" t="s">
        <v>114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2:27" ht="15" customHeight="1" x14ac:dyDescent="0.35">
      <c r="C93" s="3"/>
      <c r="D93" s="8" t="s">
        <v>115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2:27" ht="15" customHeight="1" x14ac:dyDescent="0.35"/>
    <row r="95" spans="2:27" ht="19.5" customHeight="1" x14ac:dyDescent="0.35">
      <c r="B95" s="158" t="s">
        <v>21</v>
      </c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</row>
    <row r="96" spans="2:27" ht="67.5" customHeight="1" x14ac:dyDescent="0.35">
      <c r="B96" s="185" t="s">
        <v>206</v>
      </c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7"/>
    </row>
    <row r="97" spans="2:27" ht="19.5" customHeight="1" x14ac:dyDescent="0.35">
      <c r="B97" s="160" t="s">
        <v>22</v>
      </c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</row>
    <row r="98" spans="2:27" ht="19.5" customHeight="1" x14ac:dyDescent="0.35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</row>
    <row r="99" spans="2:27" ht="19.5" customHeight="1" x14ac:dyDescent="0.35">
      <c r="B99" s="71" t="s">
        <v>9</v>
      </c>
      <c r="C99" s="71"/>
      <c r="D99" s="102" t="s">
        <v>126</v>
      </c>
      <c r="E99" s="151"/>
      <c r="F99" s="151"/>
      <c r="G99" s="103"/>
      <c r="H99" s="86" t="s">
        <v>23</v>
      </c>
      <c r="I99" s="71"/>
      <c r="J99" s="71"/>
      <c r="K99" s="86" t="s">
        <v>24</v>
      </c>
      <c r="L99" s="71"/>
      <c r="M99" s="71"/>
      <c r="N99" s="86" t="s">
        <v>2</v>
      </c>
      <c r="O99" s="71"/>
      <c r="P99" s="71"/>
      <c r="Q99" s="86" t="s">
        <v>3</v>
      </c>
      <c r="R99" s="71"/>
      <c r="S99" s="71"/>
      <c r="T99" s="86" t="s">
        <v>25</v>
      </c>
      <c r="U99" s="71"/>
      <c r="V99" s="71"/>
      <c r="W99" s="86" t="s">
        <v>80</v>
      </c>
      <c r="X99" s="71"/>
      <c r="Y99" s="71"/>
    </row>
    <row r="100" spans="2:27" ht="19.5" customHeight="1" x14ac:dyDescent="0.35">
      <c r="B100" s="71"/>
      <c r="C100" s="71"/>
      <c r="D100" s="98"/>
      <c r="E100" s="152"/>
      <c r="F100" s="152"/>
      <c r="G100" s="99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</row>
    <row r="101" spans="2:27" ht="19.5" customHeight="1" x14ac:dyDescent="0.35">
      <c r="B101" s="71"/>
      <c r="C101" s="71"/>
      <c r="D101" s="102" t="s">
        <v>8</v>
      </c>
      <c r="E101" s="151"/>
      <c r="F101" s="151"/>
      <c r="G101" s="103"/>
      <c r="H101" s="71">
        <v>1</v>
      </c>
      <c r="I101" s="71"/>
      <c r="J101" s="71"/>
      <c r="K101" s="71">
        <v>2</v>
      </c>
      <c r="L101" s="71"/>
      <c r="M101" s="71"/>
      <c r="N101" s="71">
        <v>5</v>
      </c>
      <c r="O101" s="71"/>
      <c r="P101" s="71"/>
      <c r="Q101" s="71">
        <v>7</v>
      </c>
      <c r="R101" s="71"/>
      <c r="S101" s="71"/>
      <c r="T101" s="71">
        <v>10</v>
      </c>
      <c r="U101" s="71"/>
      <c r="V101" s="71"/>
      <c r="W101" s="68">
        <v>10</v>
      </c>
      <c r="X101" s="68"/>
      <c r="Y101" s="68"/>
      <c r="AA101" s="3" t="s">
        <v>81</v>
      </c>
    </row>
    <row r="102" spans="2:27" ht="19.5" customHeight="1" x14ac:dyDescent="0.35">
      <c r="B102" s="71"/>
      <c r="C102" s="71"/>
      <c r="D102" s="98"/>
      <c r="E102" s="152"/>
      <c r="F102" s="152"/>
      <c r="G102" s="99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68"/>
      <c r="X102" s="68"/>
      <c r="Y102" s="68"/>
      <c r="AA102" s="5">
        <v>0</v>
      </c>
    </row>
    <row r="103" spans="2:27" ht="19.5" customHeight="1" x14ac:dyDescent="0.35">
      <c r="B103" s="71"/>
      <c r="C103" s="71"/>
      <c r="D103" s="102" t="s">
        <v>8</v>
      </c>
      <c r="E103" s="151"/>
      <c r="F103" s="151"/>
      <c r="G103" s="103"/>
      <c r="H103" s="71">
        <v>1</v>
      </c>
      <c r="I103" s="71"/>
      <c r="J103" s="71"/>
      <c r="K103" s="71">
        <v>2</v>
      </c>
      <c r="L103" s="71"/>
      <c r="M103" s="71"/>
      <c r="N103" s="71">
        <v>5</v>
      </c>
      <c r="O103" s="71"/>
      <c r="P103" s="71"/>
      <c r="Q103" s="71">
        <v>7</v>
      </c>
      <c r="R103" s="71"/>
      <c r="S103" s="71"/>
      <c r="T103" s="71">
        <v>10</v>
      </c>
      <c r="U103" s="71"/>
      <c r="V103" s="71"/>
      <c r="W103" s="68">
        <v>10</v>
      </c>
      <c r="X103" s="68"/>
      <c r="Y103" s="68"/>
      <c r="AA103" s="5">
        <v>1</v>
      </c>
    </row>
    <row r="104" spans="2:27" ht="19.5" customHeight="1" x14ac:dyDescent="0.35">
      <c r="B104" s="71"/>
      <c r="C104" s="71"/>
      <c r="D104" s="98"/>
      <c r="E104" s="152"/>
      <c r="F104" s="152"/>
      <c r="G104" s="99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68"/>
      <c r="X104" s="68"/>
      <c r="Y104" s="68"/>
      <c r="AA104" s="5">
        <v>2</v>
      </c>
    </row>
    <row r="105" spans="2:27" ht="19.5" customHeight="1" x14ac:dyDescent="0.35">
      <c r="B105" s="71"/>
      <c r="C105" s="71"/>
      <c r="D105" s="102" t="s">
        <v>8</v>
      </c>
      <c r="E105" s="151"/>
      <c r="F105" s="151"/>
      <c r="G105" s="103"/>
      <c r="H105" s="71">
        <v>1</v>
      </c>
      <c r="I105" s="71"/>
      <c r="J105" s="71"/>
      <c r="K105" s="71">
        <v>2</v>
      </c>
      <c r="L105" s="71"/>
      <c r="M105" s="71"/>
      <c r="N105" s="71">
        <v>5</v>
      </c>
      <c r="O105" s="71"/>
      <c r="P105" s="71"/>
      <c r="Q105" s="71">
        <v>7</v>
      </c>
      <c r="R105" s="71"/>
      <c r="S105" s="71"/>
      <c r="T105" s="71">
        <v>10</v>
      </c>
      <c r="U105" s="71"/>
      <c r="V105" s="71"/>
      <c r="W105" s="68">
        <v>10</v>
      </c>
      <c r="X105" s="68"/>
      <c r="Y105" s="68"/>
      <c r="AA105" s="5">
        <v>5</v>
      </c>
    </row>
    <row r="106" spans="2:27" ht="19.5" customHeight="1" x14ac:dyDescent="0.35">
      <c r="B106" s="71"/>
      <c r="C106" s="71"/>
      <c r="D106" s="98"/>
      <c r="E106" s="152"/>
      <c r="F106" s="152"/>
      <c r="G106" s="99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68"/>
      <c r="X106" s="68"/>
      <c r="Y106" s="68"/>
      <c r="AA106" s="5">
        <v>7</v>
      </c>
    </row>
    <row r="107" spans="2:27" ht="19.5" customHeight="1" x14ac:dyDescent="0.35">
      <c r="B107" s="71"/>
      <c r="C107" s="71"/>
      <c r="D107" s="102" t="s">
        <v>8</v>
      </c>
      <c r="E107" s="151"/>
      <c r="F107" s="151"/>
      <c r="G107" s="103"/>
      <c r="H107" s="71">
        <v>1</v>
      </c>
      <c r="I107" s="71"/>
      <c r="J107" s="71"/>
      <c r="K107" s="71">
        <v>2</v>
      </c>
      <c r="L107" s="71"/>
      <c r="M107" s="71"/>
      <c r="N107" s="71">
        <v>5</v>
      </c>
      <c r="O107" s="71"/>
      <c r="P107" s="71"/>
      <c r="Q107" s="71">
        <v>7</v>
      </c>
      <c r="R107" s="71"/>
      <c r="S107" s="71"/>
      <c r="T107" s="71">
        <v>10</v>
      </c>
      <c r="U107" s="71"/>
      <c r="V107" s="71"/>
      <c r="W107" s="68">
        <v>10</v>
      </c>
      <c r="X107" s="68"/>
      <c r="Y107" s="68"/>
      <c r="AA107" s="5">
        <v>10</v>
      </c>
    </row>
    <row r="108" spans="2:27" ht="19.5" customHeight="1" x14ac:dyDescent="0.35">
      <c r="B108" s="71"/>
      <c r="C108" s="71"/>
      <c r="D108" s="98"/>
      <c r="E108" s="152"/>
      <c r="F108" s="152"/>
      <c r="G108" s="99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68"/>
      <c r="X108" s="68"/>
      <c r="Y108" s="68"/>
    </row>
    <row r="109" spans="2:27" ht="19.5" customHeight="1" x14ac:dyDescent="0.35">
      <c r="B109" s="102" t="s">
        <v>19</v>
      </c>
      <c r="C109" s="103"/>
      <c r="D109" s="144" t="s">
        <v>26</v>
      </c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2:27" ht="19.5" customHeight="1" x14ac:dyDescent="0.35">
      <c r="B110" s="96"/>
      <c r="C110" s="97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2:27" ht="19.5" customHeight="1" x14ac:dyDescent="0.35">
      <c r="B111" s="96"/>
      <c r="C111" s="97"/>
      <c r="D111" s="145"/>
      <c r="E111" s="146"/>
      <c r="F111" s="133" t="s">
        <v>11</v>
      </c>
      <c r="G111" s="138"/>
      <c r="H111" s="138"/>
      <c r="I111" s="138"/>
      <c r="J111" s="138"/>
      <c r="K111" s="134"/>
      <c r="L111" s="86" t="s">
        <v>12</v>
      </c>
      <c r="M111" s="71"/>
      <c r="N111" s="71"/>
      <c r="O111" s="71"/>
      <c r="P111" s="86" t="s">
        <v>13</v>
      </c>
      <c r="Q111" s="86"/>
      <c r="R111" s="86"/>
      <c r="S111" s="86"/>
      <c r="T111" s="71" t="s">
        <v>14</v>
      </c>
      <c r="U111" s="71"/>
      <c r="V111" s="71"/>
    </row>
    <row r="112" spans="2:27" ht="19.5" customHeight="1" x14ac:dyDescent="0.35">
      <c r="B112" s="96"/>
      <c r="C112" s="97"/>
      <c r="D112" s="147"/>
      <c r="E112" s="148"/>
      <c r="F112" s="135"/>
      <c r="G112" s="125"/>
      <c r="H112" s="125"/>
      <c r="I112" s="125"/>
      <c r="J112" s="125"/>
      <c r="K112" s="126"/>
      <c r="L112" s="86"/>
      <c r="M112" s="71"/>
      <c r="N112" s="71"/>
      <c r="O112" s="71"/>
      <c r="P112" s="86"/>
      <c r="Q112" s="86"/>
      <c r="R112" s="86"/>
      <c r="S112" s="86"/>
      <c r="T112" s="71"/>
      <c r="U112" s="71"/>
      <c r="V112" s="71"/>
    </row>
    <row r="113" spans="2:22" ht="19.5" customHeight="1" x14ac:dyDescent="0.35">
      <c r="B113" s="96"/>
      <c r="C113" s="97"/>
      <c r="D113" s="147"/>
      <c r="E113" s="148"/>
      <c r="F113" s="135"/>
      <c r="G113" s="125"/>
      <c r="H113" s="125"/>
      <c r="I113" s="125"/>
      <c r="J113" s="125"/>
      <c r="K113" s="126"/>
      <c r="L113" s="71"/>
      <c r="M113" s="71"/>
      <c r="N113" s="71"/>
      <c r="O113" s="71"/>
      <c r="P113" s="86"/>
      <c r="Q113" s="86"/>
      <c r="R113" s="86"/>
      <c r="S113" s="86"/>
      <c r="T113" s="71"/>
      <c r="U113" s="71"/>
      <c r="V113" s="71"/>
    </row>
    <row r="114" spans="2:22" ht="19.5" customHeight="1" x14ac:dyDescent="0.35">
      <c r="B114" s="96"/>
      <c r="C114" s="97"/>
      <c r="D114" s="149"/>
      <c r="E114" s="150"/>
      <c r="F114" s="136"/>
      <c r="G114" s="139"/>
      <c r="H114" s="139"/>
      <c r="I114" s="139"/>
      <c r="J114" s="139"/>
      <c r="K114" s="137"/>
      <c r="L114" s="71"/>
      <c r="M114" s="71"/>
      <c r="N114" s="71"/>
      <c r="O114" s="71"/>
      <c r="P114" s="86"/>
      <c r="Q114" s="86"/>
      <c r="R114" s="86"/>
      <c r="S114" s="86"/>
      <c r="T114" s="71"/>
      <c r="U114" s="71"/>
      <c r="V114" s="71"/>
    </row>
    <row r="115" spans="2:22" ht="19.5" customHeight="1" x14ac:dyDescent="0.35">
      <c r="B115" s="96"/>
      <c r="C115" s="97"/>
      <c r="D115" s="102" t="s">
        <v>8</v>
      </c>
      <c r="E115" s="103"/>
      <c r="F115" s="133" t="s">
        <v>27</v>
      </c>
      <c r="G115" s="138"/>
      <c r="H115" s="138"/>
      <c r="I115" s="138"/>
      <c r="J115" s="138"/>
      <c r="K115" s="134"/>
      <c r="L115" s="71">
        <v>10</v>
      </c>
      <c r="M115" s="71"/>
      <c r="N115" s="71"/>
      <c r="O115" s="71"/>
      <c r="P115" s="141">
        <v>1</v>
      </c>
      <c r="Q115" s="141">
        <v>1</v>
      </c>
      <c r="R115" s="141">
        <v>1</v>
      </c>
      <c r="S115" s="141">
        <v>1</v>
      </c>
      <c r="T115" s="142">
        <f t="shared" ref="T115:T126" si="0">L115*P115</f>
        <v>10</v>
      </c>
      <c r="U115" s="142"/>
      <c r="V115" s="142"/>
    </row>
    <row r="116" spans="2:22" ht="19.5" customHeight="1" x14ac:dyDescent="0.35">
      <c r="B116" s="96"/>
      <c r="C116" s="97"/>
      <c r="D116" s="96"/>
      <c r="E116" s="97"/>
      <c r="F116" s="136"/>
      <c r="G116" s="139"/>
      <c r="H116" s="139"/>
      <c r="I116" s="139"/>
      <c r="J116" s="139"/>
      <c r="K116" s="137"/>
      <c r="L116" s="71"/>
      <c r="M116" s="71"/>
      <c r="N116" s="71"/>
      <c r="O116" s="71"/>
      <c r="P116" s="141">
        <v>1</v>
      </c>
      <c r="Q116" s="141">
        <v>1</v>
      </c>
      <c r="R116" s="141">
        <v>1</v>
      </c>
      <c r="S116" s="141">
        <v>1</v>
      </c>
      <c r="T116" s="142"/>
      <c r="U116" s="142"/>
      <c r="V116" s="142"/>
    </row>
    <row r="117" spans="2:22" ht="19.5" customHeight="1" x14ac:dyDescent="0.35">
      <c r="B117" s="96"/>
      <c r="C117" s="97"/>
      <c r="D117" s="96"/>
      <c r="E117" s="97"/>
      <c r="F117" s="133" t="s">
        <v>28</v>
      </c>
      <c r="G117" s="138"/>
      <c r="H117" s="138"/>
      <c r="I117" s="138"/>
      <c r="J117" s="138"/>
      <c r="K117" s="134"/>
      <c r="L117" s="71">
        <v>10</v>
      </c>
      <c r="M117" s="71"/>
      <c r="N117" s="71"/>
      <c r="O117" s="71"/>
      <c r="P117" s="141">
        <v>1</v>
      </c>
      <c r="Q117" s="141">
        <v>1</v>
      </c>
      <c r="R117" s="141">
        <v>1</v>
      </c>
      <c r="S117" s="141">
        <v>1</v>
      </c>
      <c r="T117" s="142">
        <f t="shared" si="0"/>
        <v>10</v>
      </c>
      <c r="U117" s="142"/>
      <c r="V117" s="142"/>
    </row>
    <row r="118" spans="2:22" ht="19.5" customHeight="1" x14ac:dyDescent="0.35">
      <c r="B118" s="96"/>
      <c r="C118" s="97"/>
      <c r="D118" s="96"/>
      <c r="E118" s="97"/>
      <c r="F118" s="136"/>
      <c r="G118" s="139"/>
      <c r="H118" s="139"/>
      <c r="I118" s="139"/>
      <c r="J118" s="139"/>
      <c r="K118" s="137"/>
      <c r="L118" s="71"/>
      <c r="M118" s="71"/>
      <c r="N118" s="71"/>
      <c r="O118" s="71"/>
      <c r="P118" s="141">
        <v>1</v>
      </c>
      <c r="Q118" s="141">
        <v>1</v>
      </c>
      <c r="R118" s="141">
        <v>1</v>
      </c>
      <c r="S118" s="141">
        <v>1</v>
      </c>
      <c r="T118" s="142"/>
      <c r="U118" s="142"/>
      <c r="V118" s="142"/>
    </row>
    <row r="119" spans="2:22" ht="19.5" customHeight="1" x14ac:dyDescent="0.35">
      <c r="B119" s="96"/>
      <c r="C119" s="97"/>
      <c r="D119" s="96"/>
      <c r="E119" s="97"/>
      <c r="F119" s="133" t="s">
        <v>29</v>
      </c>
      <c r="G119" s="138"/>
      <c r="H119" s="138"/>
      <c r="I119" s="138"/>
      <c r="J119" s="138"/>
      <c r="K119" s="134"/>
      <c r="L119" s="71">
        <v>10</v>
      </c>
      <c r="M119" s="71"/>
      <c r="N119" s="71"/>
      <c r="O119" s="71"/>
      <c r="P119" s="141">
        <v>1</v>
      </c>
      <c r="Q119" s="141">
        <v>1</v>
      </c>
      <c r="R119" s="141">
        <v>1</v>
      </c>
      <c r="S119" s="141">
        <v>1</v>
      </c>
      <c r="T119" s="142">
        <f t="shared" si="0"/>
        <v>10</v>
      </c>
      <c r="U119" s="142"/>
      <c r="V119" s="142"/>
    </row>
    <row r="120" spans="2:22" ht="19.5" customHeight="1" x14ac:dyDescent="0.35">
      <c r="B120" s="96"/>
      <c r="C120" s="97"/>
      <c r="D120" s="96"/>
      <c r="E120" s="97"/>
      <c r="F120" s="136"/>
      <c r="G120" s="139"/>
      <c r="H120" s="139"/>
      <c r="I120" s="139"/>
      <c r="J120" s="139"/>
      <c r="K120" s="137"/>
      <c r="L120" s="71"/>
      <c r="M120" s="71"/>
      <c r="N120" s="71"/>
      <c r="O120" s="71"/>
      <c r="P120" s="141">
        <v>1</v>
      </c>
      <c r="Q120" s="141">
        <v>1</v>
      </c>
      <c r="R120" s="141">
        <v>1</v>
      </c>
      <c r="S120" s="141">
        <v>1</v>
      </c>
      <c r="T120" s="142"/>
      <c r="U120" s="142"/>
      <c r="V120" s="142"/>
    </row>
    <row r="121" spans="2:22" ht="19.5" customHeight="1" x14ac:dyDescent="0.35">
      <c r="B121" s="96"/>
      <c r="C121" s="97"/>
      <c r="D121" s="96"/>
      <c r="E121" s="97"/>
      <c r="F121" s="133" t="s">
        <v>30</v>
      </c>
      <c r="G121" s="138"/>
      <c r="H121" s="138"/>
      <c r="I121" s="138"/>
      <c r="J121" s="138"/>
      <c r="K121" s="134"/>
      <c r="L121" s="71">
        <v>10</v>
      </c>
      <c r="M121" s="71"/>
      <c r="N121" s="71"/>
      <c r="O121" s="71"/>
      <c r="P121" s="141">
        <v>1</v>
      </c>
      <c r="Q121" s="141">
        <v>1</v>
      </c>
      <c r="R121" s="141">
        <v>1</v>
      </c>
      <c r="S121" s="141">
        <v>1</v>
      </c>
      <c r="T121" s="142">
        <f t="shared" si="0"/>
        <v>10</v>
      </c>
      <c r="U121" s="142"/>
      <c r="V121" s="142"/>
    </row>
    <row r="122" spans="2:22" ht="19.5" customHeight="1" x14ac:dyDescent="0.35">
      <c r="B122" s="98"/>
      <c r="C122" s="99"/>
      <c r="D122" s="98"/>
      <c r="E122" s="99"/>
      <c r="F122" s="136"/>
      <c r="G122" s="139"/>
      <c r="H122" s="139"/>
      <c r="I122" s="139"/>
      <c r="J122" s="139"/>
      <c r="K122" s="137"/>
      <c r="L122" s="71"/>
      <c r="M122" s="71"/>
      <c r="N122" s="71"/>
      <c r="O122" s="71"/>
      <c r="P122" s="141">
        <v>1</v>
      </c>
      <c r="Q122" s="141">
        <v>1</v>
      </c>
      <c r="R122" s="141">
        <v>1</v>
      </c>
      <c r="S122" s="141">
        <v>1</v>
      </c>
      <c r="T122" s="142"/>
      <c r="U122" s="142"/>
      <c r="V122" s="142"/>
    </row>
    <row r="123" spans="2:22" ht="19.5" customHeight="1" x14ac:dyDescent="0.35">
      <c r="B123" s="71" t="s">
        <v>20</v>
      </c>
      <c r="C123" s="71"/>
      <c r="D123" s="71" t="s">
        <v>8</v>
      </c>
      <c r="E123" s="71"/>
      <c r="F123" s="86" t="s">
        <v>31</v>
      </c>
      <c r="G123" s="86"/>
      <c r="H123" s="86"/>
      <c r="I123" s="86"/>
      <c r="J123" s="86"/>
      <c r="K123" s="86"/>
      <c r="L123" s="71">
        <v>10</v>
      </c>
      <c r="M123" s="71"/>
      <c r="N123" s="71"/>
      <c r="O123" s="71"/>
      <c r="P123" s="141">
        <v>1</v>
      </c>
      <c r="Q123" s="141">
        <v>1</v>
      </c>
      <c r="R123" s="141">
        <v>1</v>
      </c>
      <c r="S123" s="141">
        <v>1</v>
      </c>
      <c r="T123" s="142">
        <f t="shared" si="0"/>
        <v>10</v>
      </c>
      <c r="U123" s="142"/>
      <c r="V123" s="142"/>
    </row>
    <row r="124" spans="2:22" ht="19.5" customHeight="1" x14ac:dyDescent="0.35">
      <c r="B124" s="71"/>
      <c r="C124" s="71"/>
      <c r="D124" s="71"/>
      <c r="E124" s="71"/>
      <c r="F124" s="86"/>
      <c r="G124" s="86"/>
      <c r="H124" s="86"/>
      <c r="I124" s="86"/>
      <c r="J124" s="86"/>
      <c r="K124" s="86"/>
      <c r="L124" s="71"/>
      <c r="M124" s="71"/>
      <c r="N124" s="71"/>
      <c r="O124" s="71"/>
      <c r="P124" s="141">
        <v>1</v>
      </c>
      <c r="Q124" s="141">
        <v>1</v>
      </c>
      <c r="R124" s="141">
        <v>1</v>
      </c>
      <c r="S124" s="141">
        <v>1</v>
      </c>
      <c r="T124" s="142"/>
      <c r="U124" s="142"/>
      <c r="V124" s="142"/>
    </row>
    <row r="125" spans="2:22" ht="19.5" customHeight="1" x14ac:dyDescent="0.35">
      <c r="B125" s="71"/>
      <c r="C125" s="71"/>
      <c r="D125" s="71"/>
      <c r="E125" s="71"/>
      <c r="F125" s="86"/>
      <c r="G125" s="86"/>
      <c r="H125" s="86"/>
      <c r="I125" s="86"/>
      <c r="J125" s="86"/>
      <c r="K125" s="86"/>
      <c r="L125" s="71"/>
      <c r="M125" s="71"/>
      <c r="N125" s="71"/>
      <c r="O125" s="71"/>
      <c r="P125" s="141">
        <v>1</v>
      </c>
      <c r="Q125" s="141">
        <v>1</v>
      </c>
      <c r="R125" s="141">
        <v>1</v>
      </c>
      <c r="S125" s="141">
        <v>1</v>
      </c>
      <c r="T125" s="142"/>
      <c r="U125" s="142"/>
      <c r="V125" s="142"/>
    </row>
    <row r="126" spans="2:22" ht="19.5" customHeight="1" x14ac:dyDescent="0.35">
      <c r="B126" s="71"/>
      <c r="C126" s="71"/>
      <c r="D126" s="71"/>
      <c r="E126" s="71"/>
      <c r="F126" s="86" t="s">
        <v>32</v>
      </c>
      <c r="G126" s="86"/>
      <c r="H126" s="86"/>
      <c r="I126" s="86"/>
      <c r="J126" s="86"/>
      <c r="K126" s="86"/>
      <c r="L126" s="71">
        <v>10</v>
      </c>
      <c r="M126" s="71"/>
      <c r="N126" s="71"/>
      <c r="O126" s="71"/>
      <c r="P126" s="141">
        <v>1</v>
      </c>
      <c r="Q126" s="141">
        <v>1</v>
      </c>
      <c r="R126" s="141">
        <v>1</v>
      </c>
      <c r="S126" s="141">
        <v>1</v>
      </c>
      <c r="T126" s="142">
        <f t="shared" si="0"/>
        <v>10</v>
      </c>
      <c r="U126" s="142"/>
      <c r="V126" s="142"/>
    </row>
    <row r="127" spans="2:22" ht="19.5" customHeight="1" x14ac:dyDescent="0.35">
      <c r="B127" s="71"/>
      <c r="C127" s="71"/>
      <c r="D127" s="71"/>
      <c r="E127" s="71"/>
      <c r="F127" s="86"/>
      <c r="G127" s="86"/>
      <c r="H127" s="86"/>
      <c r="I127" s="86"/>
      <c r="J127" s="86"/>
      <c r="K127" s="86"/>
      <c r="L127" s="71"/>
      <c r="M127" s="71"/>
      <c r="N127" s="71"/>
      <c r="O127" s="71"/>
      <c r="P127" s="141">
        <v>1</v>
      </c>
      <c r="Q127" s="141">
        <v>1</v>
      </c>
      <c r="R127" s="141">
        <v>1</v>
      </c>
      <c r="S127" s="141">
        <v>1</v>
      </c>
      <c r="T127" s="142"/>
      <c r="U127" s="142"/>
      <c r="V127" s="142"/>
    </row>
    <row r="128" spans="2:22" ht="19.5" customHeight="1" x14ac:dyDescent="0.35">
      <c r="B128" s="71"/>
      <c r="C128" s="71"/>
      <c r="D128" s="71"/>
      <c r="E128" s="71"/>
      <c r="F128" s="86"/>
      <c r="G128" s="86"/>
      <c r="H128" s="86"/>
      <c r="I128" s="86"/>
      <c r="J128" s="86"/>
      <c r="K128" s="86"/>
      <c r="L128" s="71"/>
      <c r="M128" s="71"/>
      <c r="N128" s="71"/>
      <c r="O128" s="71"/>
      <c r="P128" s="141">
        <v>1</v>
      </c>
      <c r="Q128" s="141">
        <v>1</v>
      </c>
      <c r="R128" s="141">
        <v>1</v>
      </c>
      <c r="S128" s="141">
        <v>1</v>
      </c>
      <c r="T128" s="142"/>
      <c r="U128" s="142"/>
      <c r="V128" s="142"/>
    </row>
    <row r="129" spans="2:33" ht="19.5" customHeight="1" x14ac:dyDescent="0.35">
      <c r="B129" s="87" t="s">
        <v>59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140">
        <f>W101+W103+W105+W107+T115+T117+T119+T121+T123+T126</f>
        <v>100</v>
      </c>
      <c r="U129" s="140"/>
      <c r="V129" s="140"/>
    </row>
    <row r="130" spans="2:33" ht="19.5" customHeight="1" x14ac:dyDescent="0.35"/>
    <row r="131" spans="2:33" ht="19.5" customHeight="1" x14ac:dyDescent="0.35">
      <c r="B131" s="1" t="s">
        <v>129</v>
      </c>
    </row>
    <row r="132" spans="2:33" ht="15" customHeight="1" x14ac:dyDescent="0.35">
      <c r="B132" s="116" t="s">
        <v>61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</row>
    <row r="133" spans="2:33" ht="15" customHeight="1" x14ac:dyDescent="0.35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AA133" s="17" t="s">
        <v>66</v>
      </c>
      <c r="AB133" s="16"/>
    </row>
    <row r="134" spans="2:33" ht="15" customHeight="1" x14ac:dyDescent="0.35">
      <c r="B134" s="143" t="s">
        <v>62</v>
      </c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AA134" s="18">
        <v>0</v>
      </c>
      <c r="AB134" s="16"/>
    </row>
    <row r="135" spans="2:33" ht="15" customHeight="1" x14ac:dyDescent="0.35"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AA135" s="18">
        <v>0.5</v>
      </c>
      <c r="AB135" s="16"/>
    </row>
    <row r="136" spans="2:33" ht="15" customHeight="1" x14ac:dyDescent="0.35">
      <c r="B136" s="116" t="s">
        <v>63</v>
      </c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AA136" s="18">
        <v>0.75</v>
      </c>
      <c r="AB136" s="16"/>
    </row>
    <row r="137" spans="2:33" ht="15" customHeight="1" x14ac:dyDescent="0.35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AA137" s="18">
        <v>1</v>
      </c>
      <c r="AB137" s="16"/>
    </row>
    <row r="138" spans="2:33" ht="15" customHeight="1" x14ac:dyDescent="0.35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</row>
    <row r="139" spans="2:33" ht="15" customHeight="1" x14ac:dyDescent="0.35">
      <c r="B139" s="116" t="s">
        <v>64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</row>
    <row r="140" spans="2:33" ht="15" customHeight="1" x14ac:dyDescent="0.35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</row>
    <row r="141" spans="2:33" ht="15" customHeight="1" x14ac:dyDescent="0.35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</row>
    <row r="142" spans="2:33" ht="15" customHeight="1" x14ac:dyDescent="0.35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</row>
    <row r="143" spans="2:33" ht="14.25" customHeight="1" x14ac:dyDescent="0.35"/>
    <row r="144" spans="2:33" ht="19.5" customHeight="1" x14ac:dyDescent="0.35">
      <c r="B144" s="93" t="s">
        <v>33</v>
      </c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5"/>
      <c r="Z144" s="9"/>
      <c r="AA144" s="19" t="s">
        <v>153</v>
      </c>
      <c r="AB144" s="10"/>
      <c r="AE144" s="188">
        <v>45931</v>
      </c>
      <c r="AF144" s="70"/>
      <c r="AG144" s="70"/>
    </row>
    <row r="145" spans="1:25" ht="19.5" customHeight="1" x14ac:dyDescent="0.35">
      <c r="B145" s="71" t="s">
        <v>36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86" t="s">
        <v>65</v>
      </c>
      <c r="P145" s="86"/>
      <c r="Q145" s="86"/>
      <c r="R145" s="86"/>
      <c r="S145" s="86"/>
      <c r="T145" s="86"/>
      <c r="U145" s="133" t="s">
        <v>35</v>
      </c>
      <c r="V145" s="134"/>
      <c r="W145" s="133" t="s">
        <v>34</v>
      </c>
      <c r="X145" s="138"/>
      <c r="Y145" s="134"/>
    </row>
    <row r="146" spans="1:25" ht="19.5" customHeight="1" x14ac:dyDescent="0.35">
      <c r="B146" s="71" t="s">
        <v>37</v>
      </c>
      <c r="C146" s="71"/>
      <c r="D146" s="71" t="s">
        <v>38</v>
      </c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86"/>
      <c r="P146" s="86"/>
      <c r="Q146" s="86"/>
      <c r="R146" s="86"/>
      <c r="S146" s="86"/>
      <c r="T146" s="86"/>
      <c r="U146" s="135"/>
      <c r="V146" s="126"/>
      <c r="W146" s="135"/>
      <c r="X146" s="125"/>
      <c r="Y146" s="126"/>
    </row>
    <row r="147" spans="1:25" ht="19.5" customHeight="1" x14ac:dyDescent="0.35"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86"/>
      <c r="P147" s="86"/>
      <c r="Q147" s="86"/>
      <c r="R147" s="86"/>
      <c r="S147" s="86"/>
      <c r="T147" s="86"/>
      <c r="U147" s="136"/>
      <c r="V147" s="137"/>
      <c r="W147" s="136"/>
      <c r="X147" s="139"/>
      <c r="Y147" s="137"/>
    </row>
    <row r="148" spans="1:25" ht="19.5" customHeight="1" x14ac:dyDescent="0.35">
      <c r="B148" s="102" t="s">
        <v>39</v>
      </c>
      <c r="C148" s="103"/>
      <c r="D148" s="104" t="s">
        <v>40</v>
      </c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6"/>
    </row>
    <row r="149" spans="1:25" ht="19.5" customHeight="1" x14ac:dyDescent="0.35">
      <c r="A149" s="2"/>
      <c r="B149" s="124" t="s">
        <v>41</v>
      </c>
      <c r="C149" s="97"/>
      <c r="D149" s="112" t="s">
        <v>42</v>
      </c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08">
        <v>1</v>
      </c>
      <c r="P149" s="108"/>
      <c r="Q149" s="108"/>
      <c r="R149" s="108"/>
      <c r="S149" s="108"/>
      <c r="T149" s="109"/>
      <c r="U149" s="82">
        <v>15</v>
      </c>
      <c r="V149" s="83"/>
      <c r="W149" s="82">
        <f>(O149*U149)+(O152*U152)</f>
        <v>25</v>
      </c>
      <c r="X149" s="107"/>
      <c r="Y149" s="83"/>
    </row>
    <row r="150" spans="1:25" ht="19.5" customHeight="1" x14ac:dyDescent="0.35">
      <c r="A150" s="2"/>
      <c r="B150" s="124"/>
      <c r="C150" s="97"/>
      <c r="D150" s="115"/>
      <c r="E150" s="116"/>
      <c r="F150" s="116"/>
      <c r="G150" s="116"/>
      <c r="H150" s="116"/>
      <c r="I150" s="116"/>
      <c r="J150" s="116"/>
      <c r="K150" s="116"/>
      <c r="L150" s="116"/>
      <c r="M150" s="116"/>
      <c r="N150" s="117"/>
      <c r="O150" s="110"/>
      <c r="P150" s="110"/>
      <c r="Q150" s="110"/>
      <c r="R150" s="110"/>
      <c r="S150" s="110"/>
      <c r="T150" s="111"/>
      <c r="U150" s="100"/>
      <c r="V150" s="101"/>
      <c r="W150" s="100"/>
      <c r="X150" s="69"/>
      <c r="Y150" s="101"/>
    </row>
    <row r="151" spans="1:25" ht="19.5" customHeight="1" x14ac:dyDescent="0.35">
      <c r="A151" s="2"/>
      <c r="B151" s="124"/>
      <c r="C151" s="97"/>
      <c r="D151" s="118"/>
      <c r="E151" s="119"/>
      <c r="F151" s="119"/>
      <c r="G151" s="119"/>
      <c r="H151" s="119"/>
      <c r="I151" s="119"/>
      <c r="J151" s="119"/>
      <c r="K151" s="119"/>
      <c r="L151" s="119"/>
      <c r="M151" s="119"/>
      <c r="N151" s="120"/>
      <c r="O151" s="110"/>
      <c r="P151" s="110"/>
      <c r="Q151" s="110"/>
      <c r="R151" s="110"/>
      <c r="S151" s="110"/>
      <c r="T151" s="111"/>
      <c r="U151" s="100"/>
      <c r="V151" s="101"/>
      <c r="W151" s="100"/>
      <c r="X151" s="69"/>
      <c r="Y151" s="101"/>
    </row>
    <row r="152" spans="1:25" s="3" customFormat="1" ht="19.5" customHeight="1" x14ac:dyDescent="0.25">
      <c r="A152" s="4"/>
      <c r="B152" s="125" t="s">
        <v>44</v>
      </c>
      <c r="C152" s="126"/>
      <c r="D152" s="130" t="s">
        <v>43</v>
      </c>
      <c r="E152" s="131"/>
      <c r="F152" s="131"/>
      <c r="G152" s="131"/>
      <c r="H152" s="131"/>
      <c r="I152" s="131"/>
      <c r="J152" s="131"/>
      <c r="K152" s="131"/>
      <c r="L152" s="131"/>
      <c r="M152" s="131"/>
      <c r="N152" s="132"/>
      <c r="O152" s="108">
        <v>1</v>
      </c>
      <c r="P152" s="108"/>
      <c r="Q152" s="108"/>
      <c r="R152" s="108"/>
      <c r="S152" s="108"/>
      <c r="T152" s="109"/>
      <c r="U152" s="82">
        <v>10</v>
      </c>
      <c r="V152" s="83"/>
      <c r="W152" s="100"/>
      <c r="X152" s="69"/>
      <c r="Y152" s="101"/>
    </row>
    <row r="153" spans="1:25" ht="19.5" customHeight="1" x14ac:dyDescent="0.35">
      <c r="B153" s="102" t="s">
        <v>45</v>
      </c>
      <c r="C153" s="103"/>
      <c r="D153" s="104" t="s">
        <v>46</v>
      </c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6"/>
    </row>
    <row r="154" spans="1:25" ht="19.5" customHeight="1" x14ac:dyDescent="0.35">
      <c r="B154" s="96" t="s">
        <v>47</v>
      </c>
      <c r="C154" s="97"/>
      <c r="D154" s="112" t="s">
        <v>137</v>
      </c>
      <c r="E154" s="113"/>
      <c r="F154" s="113"/>
      <c r="G154" s="113"/>
      <c r="H154" s="113"/>
      <c r="I154" s="113"/>
      <c r="J154" s="113"/>
      <c r="K154" s="113"/>
      <c r="L154" s="113"/>
      <c r="M154" s="113"/>
      <c r="N154" s="114"/>
      <c r="O154" s="108">
        <v>1</v>
      </c>
      <c r="P154" s="108"/>
      <c r="Q154" s="108"/>
      <c r="R154" s="108"/>
      <c r="S154" s="108"/>
      <c r="T154" s="109"/>
      <c r="U154" s="82">
        <v>15</v>
      </c>
      <c r="V154" s="83"/>
      <c r="W154" s="82">
        <f>(O154*U154)+(O161*U161)+(O164*U164)+(O169*U169)</f>
        <v>45</v>
      </c>
      <c r="X154" s="107"/>
      <c r="Y154" s="83"/>
    </row>
    <row r="155" spans="1:25" ht="19.5" customHeight="1" x14ac:dyDescent="0.35">
      <c r="B155" s="96"/>
      <c r="C155" s="97"/>
      <c r="D155" s="115"/>
      <c r="E155" s="116"/>
      <c r="F155" s="116"/>
      <c r="G155" s="116"/>
      <c r="H155" s="116"/>
      <c r="I155" s="116"/>
      <c r="J155" s="116"/>
      <c r="K155" s="116"/>
      <c r="L155" s="116"/>
      <c r="M155" s="116"/>
      <c r="N155" s="117"/>
      <c r="O155" s="110"/>
      <c r="P155" s="110"/>
      <c r="Q155" s="110"/>
      <c r="R155" s="110"/>
      <c r="S155" s="110"/>
      <c r="T155" s="111"/>
      <c r="U155" s="100"/>
      <c r="V155" s="101"/>
      <c r="W155" s="100"/>
      <c r="X155" s="69"/>
      <c r="Y155" s="101"/>
    </row>
    <row r="156" spans="1:25" ht="19.5" customHeight="1" x14ac:dyDescent="0.35">
      <c r="B156" s="96"/>
      <c r="C156" s="97"/>
      <c r="D156" s="115"/>
      <c r="E156" s="116"/>
      <c r="F156" s="116"/>
      <c r="G156" s="116"/>
      <c r="H156" s="116"/>
      <c r="I156" s="116"/>
      <c r="J156" s="116"/>
      <c r="K156" s="116"/>
      <c r="L156" s="116"/>
      <c r="M156" s="116"/>
      <c r="N156" s="117"/>
      <c r="O156" s="110"/>
      <c r="P156" s="110"/>
      <c r="Q156" s="110"/>
      <c r="R156" s="110"/>
      <c r="S156" s="110"/>
      <c r="T156" s="111"/>
      <c r="U156" s="100"/>
      <c r="V156" s="101"/>
      <c r="W156" s="100"/>
      <c r="X156" s="69"/>
      <c r="Y156" s="101"/>
    </row>
    <row r="157" spans="1:25" ht="19.5" customHeight="1" x14ac:dyDescent="0.35">
      <c r="B157" s="96"/>
      <c r="C157" s="97"/>
      <c r="D157" s="115"/>
      <c r="E157" s="116"/>
      <c r="F157" s="116"/>
      <c r="G157" s="116"/>
      <c r="H157" s="116"/>
      <c r="I157" s="116"/>
      <c r="J157" s="116"/>
      <c r="K157" s="116"/>
      <c r="L157" s="116"/>
      <c r="M157" s="116"/>
      <c r="N157" s="117"/>
      <c r="O157" s="110"/>
      <c r="P157" s="110"/>
      <c r="Q157" s="110"/>
      <c r="R157" s="110"/>
      <c r="S157" s="110"/>
      <c r="T157" s="111"/>
      <c r="U157" s="100"/>
      <c r="V157" s="101"/>
      <c r="W157" s="100"/>
      <c r="X157" s="69"/>
      <c r="Y157" s="101"/>
    </row>
    <row r="158" spans="1:25" ht="19.5" customHeight="1" x14ac:dyDescent="0.35">
      <c r="B158" s="96"/>
      <c r="C158" s="97"/>
      <c r="D158" s="115"/>
      <c r="E158" s="116"/>
      <c r="F158" s="116"/>
      <c r="G158" s="116"/>
      <c r="H158" s="116"/>
      <c r="I158" s="116"/>
      <c r="J158" s="116"/>
      <c r="K158" s="116"/>
      <c r="L158" s="116"/>
      <c r="M158" s="116"/>
      <c r="N158" s="117"/>
      <c r="O158" s="110"/>
      <c r="P158" s="110"/>
      <c r="Q158" s="110"/>
      <c r="R158" s="110"/>
      <c r="S158" s="110"/>
      <c r="T158" s="111"/>
      <c r="U158" s="100"/>
      <c r="V158" s="101"/>
      <c r="W158" s="100"/>
      <c r="X158" s="69"/>
      <c r="Y158" s="101"/>
    </row>
    <row r="159" spans="1:25" ht="19.5" customHeight="1" x14ac:dyDescent="0.35">
      <c r="B159" s="96"/>
      <c r="C159" s="97"/>
      <c r="D159" s="115"/>
      <c r="E159" s="116"/>
      <c r="F159" s="116"/>
      <c r="G159" s="116"/>
      <c r="H159" s="116"/>
      <c r="I159" s="116"/>
      <c r="J159" s="116"/>
      <c r="K159" s="116"/>
      <c r="L159" s="116"/>
      <c r="M159" s="116"/>
      <c r="N159" s="117"/>
      <c r="O159" s="110"/>
      <c r="P159" s="110"/>
      <c r="Q159" s="110"/>
      <c r="R159" s="110"/>
      <c r="S159" s="110"/>
      <c r="T159" s="111"/>
      <c r="U159" s="100"/>
      <c r="V159" s="101"/>
      <c r="W159" s="100"/>
      <c r="X159" s="69"/>
      <c r="Y159" s="101"/>
    </row>
    <row r="160" spans="1:25" ht="19.5" customHeight="1" x14ac:dyDescent="0.35">
      <c r="B160" s="96"/>
      <c r="C160" s="97"/>
      <c r="D160" s="118"/>
      <c r="E160" s="119"/>
      <c r="F160" s="119"/>
      <c r="G160" s="119"/>
      <c r="H160" s="119"/>
      <c r="I160" s="119"/>
      <c r="J160" s="119"/>
      <c r="K160" s="119"/>
      <c r="L160" s="119"/>
      <c r="M160" s="119"/>
      <c r="N160" s="120"/>
      <c r="O160" s="110"/>
      <c r="P160" s="110"/>
      <c r="Q160" s="110"/>
      <c r="R160" s="110"/>
      <c r="S160" s="110"/>
      <c r="T160" s="111"/>
      <c r="U160" s="100"/>
      <c r="V160" s="101"/>
      <c r="W160" s="100"/>
      <c r="X160" s="69"/>
      <c r="Y160" s="101"/>
    </row>
    <row r="161" spans="2:25" ht="19.5" customHeight="1" x14ac:dyDescent="0.35">
      <c r="B161" s="96" t="s">
        <v>48</v>
      </c>
      <c r="C161" s="97"/>
      <c r="D161" s="112" t="s">
        <v>138</v>
      </c>
      <c r="E161" s="113"/>
      <c r="F161" s="113"/>
      <c r="G161" s="113"/>
      <c r="H161" s="113"/>
      <c r="I161" s="113"/>
      <c r="J161" s="113"/>
      <c r="K161" s="113"/>
      <c r="L161" s="113"/>
      <c r="M161" s="113"/>
      <c r="N161" s="114"/>
      <c r="O161" s="108">
        <v>1</v>
      </c>
      <c r="P161" s="108"/>
      <c r="Q161" s="108"/>
      <c r="R161" s="108"/>
      <c r="S161" s="108"/>
      <c r="T161" s="109"/>
      <c r="U161" s="82">
        <v>10</v>
      </c>
      <c r="V161" s="83"/>
      <c r="W161" s="100"/>
      <c r="X161" s="69"/>
      <c r="Y161" s="101"/>
    </row>
    <row r="162" spans="2:25" ht="19.5" customHeight="1" x14ac:dyDescent="0.35">
      <c r="B162" s="96"/>
      <c r="C162" s="97"/>
      <c r="D162" s="115"/>
      <c r="E162" s="116"/>
      <c r="F162" s="116"/>
      <c r="G162" s="116"/>
      <c r="H162" s="116"/>
      <c r="I162" s="116"/>
      <c r="J162" s="116"/>
      <c r="K162" s="116"/>
      <c r="L162" s="116"/>
      <c r="M162" s="116"/>
      <c r="N162" s="117"/>
      <c r="O162" s="110"/>
      <c r="P162" s="110"/>
      <c r="Q162" s="110"/>
      <c r="R162" s="110"/>
      <c r="S162" s="110"/>
      <c r="T162" s="111"/>
      <c r="U162" s="100"/>
      <c r="V162" s="101"/>
      <c r="W162" s="100"/>
      <c r="X162" s="69"/>
      <c r="Y162" s="101"/>
    </row>
    <row r="163" spans="2:25" ht="19.5" customHeight="1" x14ac:dyDescent="0.35">
      <c r="B163" s="96"/>
      <c r="C163" s="97"/>
      <c r="D163" s="118"/>
      <c r="E163" s="119"/>
      <c r="F163" s="119"/>
      <c r="G163" s="119"/>
      <c r="H163" s="119"/>
      <c r="I163" s="119"/>
      <c r="J163" s="119"/>
      <c r="K163" s="119"/>
      <c r="L163" s="119"/>
      <c r="M163" s="119"/>
      <c r="N163" s="120"/>
      <c r="O163" s="110"/>
      <c r="P163" s="110"/>
      <c r="Q163" s="110"/>
      <c r="R163" s="110"/>
      <c r="S163" s="110"/>
      <c r="T163" s="111"/>
      <c r="U163" s="100"/>
      <c r="V163" s="101"/>
      <c r="W163" s="100"/>
      <c r="X163" s="69"/>
      <c r="Y163" s="101"/>
    </row>
    <row r="164" spans="2:25" ht="19.5" customHeight="1" x14ac:dyDescent="0.35">
      <c r="B164" s="96" t="s">
        <v>49</v>
      </c>
      <c r="C164" s="97"/>
      <c r="D164" s="112" t="s">
        <v>139</v>
      </c>
      <c r="E164" s="113"/>
      <c r="F164" s="113"/>
      <c r="G164" s="113"/>
      <c r="H164" s="113"/>
      <c r="I164" s="113"/>
      <c r="J164" s="113"/>
      <c r="K164" s="113"/>
      <c r="L164" s="113"/>
      <c r="M164" s="113"/>
      <c r="N164" s="114"/>
      <c r="O164" s="108">
        <v>1</v>
      </c>
      <c r="P164" s="108"/>
      <c r="Q164" s="108"/>
      <c r="R164" s="108"/>
      <c r="S164" s="108"/>
      <c r="T164" s="109"/>
      <c r="U164" s="82">
        <v>10</v>
      </c>
      <c r="V164" s="83"/>
      <c r="W164" s="100"/>
      <c r="X164" s="69"/>
      <c r="Y164" s="101"/>
    </row>
    <row r="165" spans="2:25" ht="19.5" customHeight="1" x14ac:dyDescent="0.35">
      <c r="B165" s="96"/>
      <c r="C165" s="97"/>
      <c r="D165" s="115"/>
      <c r="E165" s="116"/>
      <c r="F165" s="116"/>
      <c r="G165" s="116"/>
      <c r="H165" s="116"/>
      <c r="I165" s="116"/>
      <c r="J165" s="116"/>
      <c r="K165" s="116"/>
      <c r="L165" s="116"/>
      <c r="M165" s="116"/>
      <c r="N165" s="117"/>
      <c r="O165" s="110"/>
      <c r="P165" s="110"/>
      <c r="Q165" s="110"/>
      <c r="R165" s="110"/>
      <c r="S165" s="110"/>
      <c r="T165" s="111"/>
      <c r="U165" s="100"/>
      <c r="V165" s="101"/>
      <c r="W165" s="100"/>
      <c r="X165" s="69"/>
      <c r="Y165" s="101"/>
    </row>
    <row r="166" spans="2:25" ht="19.5" customHeight="1" x14ac:dyDescent="0.35">
      <c r="B166" s="96"/>
      <c r="C166" s="97"/>
      <c r="D166" s="115"/>
      <c r="E166" s="116"/>
      <c r="F166" s="116"/>
      <c r="G166" s="116"/>
      <c r="H166" s="116"/>
      <c r="I166" s="116"/>
      <c r="J166" s="116"/>
      <c r="K166" s="116"/>
      <c r="L166" s="116"/>
      <c r="M166" s="116"/>
      <c r="N166" s="117"/>
      <c r="O166" s="110"/>
      <c r="P166" s="110"/>
      <c r="Q166" s="110"/>
      <c r="R166" s="110"/>
      <c r="S166" s="110"/>
      <c r="T166" s="111"/>
      <c r="U166" s="100"/>
      <c r="V166" s="101"/>
      <c r="W166" s="100"/>
      <c r="X166" s="69"/>
      <c r="Y166" s="101"/>
    </row>
    <row r="167" spans="2:25" ht="19.5" customHeight="1" x14ac:dyDescent="0.35">
      <c r="B167" s="96"/>
      <c r="C167" s="97"/>
      <c r="D167" s="115"/>
      <c r="E167" s="116"/>
      <c r="F167" s="116"/>
      <c r="G167" s="116"/>
      <c r="H167" s="116"/>
      <c r="I167" s="116"/>
      <c r="J167" s="116"/>
      <c r="K167" s="116"/>
      <c r="L167" s="116"/>
      <c r="M167" s="116"/>
      <c r="N167" s="117"/>
      <c r="O167" s="110"/>
      <c r="P167" s="110"/>
      <c r="Q167" s="110"/>
      <c r="R167" s="110"/>
      <c r="S167" s="110"/>
      <c r="T167" s="111"/>
      <c r="U167" s="100"/>
      <c r="V167" s="101"/>
      <c r="W167" s="100"/>
      <c r="X167" s="69"/>
      <c r="Y167" s="101"/>
    </row>
    <row r="168" spans="2:25" ht="19.5" customHeight="1" x14ac:dyDescent="0.35">
      <c r="B168" s="96"/>
      <c r="C168" s="97"/>
      <c r="D168" s="118"/>
      <c r="E168" s="119"/>
      <c r="F168" s="119"/>
      <c r="G168" s="119"/>
      <c r="H168" s="119"/>
      <c r="I168" s="119"/>
      <c r="J168" s="119"/>
      <c r="K168" s="119"/>
      <c r="L168" s="119"/>
      <c r="M168" s="119"/>
      <c r="N168" s="120"/>
      <c r="O168" s="110"/>
      <c r="P168" s="110"/>
      <c r="Q168" s="110"/>
      <c r="R168" s="110"/>
      <c r="S168" s="110"/>
      <c r="T168" s="111"/>
      <c r="U168" s="100"/>
      <c r="V168" s="101"/>
      <c r="W168" s="100"/>
      <c r="X168" s="69"/>
      <c r="Y168" s="101"/>
    </row>
    <row r="169" spans="2:25" ht="19.5" customHeight="1" x14ac:dyDescent="0.35">
      <c r="B169" s="96" t="s">
        <v>50</v>
      </c>
      <c r="C169" s="97"/>
      <c r="D169" s="112" t="s">
        <v>140</v>
      </c>
      <c r="E169" s="113"/>
      <c r="F169" s="113"/>
      <c r="G169" s="113"/>
      <c r="H169" s="113"/>
      <c r="I169" s="113"/>
      <c r="J169" s="113"/>
      <c r="K169" s="113"/>
      <c r="L169" s="113"/>
      <c r="M169" s="113"/>
      <c r="N169" s="114"/>
      <c r="O169" s="108">
        <v>1</v>
      </c>
      <c r="P169" s="108"/>
      <c r="Q169" s="108"/>
      <c r="R169" s="108"/>
      <c r="S169" s="108"/>
      <c r="T169" s="109"/>
      <c r="U169" s="82">
        <v>10</v>
      </c>
      <c r="V169" s="83"/>
      <c r="W169" s="100"/>
      <c r="X169" s="69"/>
      <c r="Y169" s="101"/>
    </row>
    <row r="170" spans="2:25" ht="19.5" customHeight="1" x14ac:dyDescent="0.35">
      <c r="B170" s="96"/>
      <c r="C170" s="97"/>
      <c r="D170" s="118"/>
      <c r="E170" s="119"/>
      <c r="F170" s="119"/>
      <c r="G170" s="119"/>
      <c r="H170" s="119"/>
      <c r="I170" s="119"/>
      <c r="J170" s="119"/>
      <c r="K170" s="119"/>
      <c r="L170" s="119"/>
      <c r="M170" s="119"/>
      <c r="N170" s="120"/>
      <c r="O170" s="110"/>
      <c r="P170" s="110"/>
      <c r="Q170" s="110"/>
      <c r="R170" s="110"/>
      <c r="S170" s="110"/>
      <c r="T170" s="111"/>
      <c r="U170" s="100"/>
      <c r="V170" s="101"/>
      <c r="W170" s="100"/>
      <c r="X170" s="69"/>
      <c r="Y170" s="101"/>
    </row>
    <row r="171" spans="2:25" ht="19.5" customHeight="1" x14ac:dyDescent="0.35">
      <c r="B171" s="102" t="s">
        <v>51</v>
      </c>
      <c r="C171" s="103"/>
      <c r="D171" s="104" t="s">
        <v>55</v>
      </c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6"/>
    </row>
    <row r="172" spans="2:25" ht="19.5" customHeight="1" x14ac:dyDescent="0.35">
      <c r="B172" s="96" t="s">
        <v>52</v>
      </c>
      <c r="C172" s="97"/>
      <c r="D172" s="79" t="s">
        <v>56</v>
      </c>
      <c r="E172" s="80"/>
      <c r="F172" s="80"/>
      <c r="G172" s="80"/>
      <c r="H172" s="80"/>
      <c r="I172" s="80"/>
      <c r="J172" s="80"/>
      <c r="K172" s="80"/>
      <c r="L172" s="80"/>
      <c r="M172" s="80"/>
      <c r="N172" s="81"/>
      <c r="O172" s="108">
        <v>0.5</v>
      </c>
      <c r="P172" s="108"/>
      <c r="Q172" s="108"/>
      <c r="R172" s="108"/>
      <c r="S172" s="108"/>
      <c r="T172" s="109"/>
      <c r="U172" s="82">
        <v>10</v>
      </c>
      <c r="V172" s="83"/>
      <c r="W172" s="82">
        <f>(O172*U172)+(O174*U174)+(O176*U176)</f>
        <v>15</v>
      </c>
      <c r="X172" s="107"/>
      <c r="Y172" s="83"/>
    </row>
    <row r="173" spans="2:25" ht="19.5" customHeight="1" x14ac:dyDescent="0.35">
      <c r="B173" s="96"/>
      <c r="C173" s="97"/>
      <c r="D173" s="79"/>
      <c r="E173" s="80"/>
      <c r="F173" s="80"/>
      <c r="G173" s="80"/>
      <c r="H173" s="80"/>
      <c r="I173" s="80"/>
      <c r="J173" s="80"/>
      <c r="K173" s="80"/>
      <c r="L173" s="80"/>
      <c r="M173" s="80"/>
      <c r="N173" s="81"/>
      <c r="O173" s="122"/>
      <c r="P173" s="122"/>
      <c r="Q173" s="122"/>
      <c r="R173" s="122"/>
      <c r="S173" s="122"/>
      <c r="T173" s="123"/>
      <c r="U173" s="84"/>
      <c r="V173" s="85"/>
      <c r="W173" s="100"/>
      <c r="X173" s="69"/>
      <c r="Y173" s="101"/>
    </row>
    <row r="174" spans="2:25" ht="19.5" customHeight="1" x14ac:dyDescent="0.35">
      <c r="B174" s="96" t="s">
        <v>53</v>
      </c>
      <c r="C174" s="97"/>
      <c r="D174" s="79" t="s">
        <v>57</v>
      </c>
      <c r="E174" s="80"/>
      <c r="F174" s="80"/>
      <c r="G174" s="80"/>
      <c r="H174" s="80"/>
      <c r="I174" s="80"/>
      <c r="J174" s="80"/>
      <c r="K174" s="80"/>
      <c r="L174" s="80"/>
      <c r="M174" s="80"/>
      <c r="N174" s="81"/>
      <c r="O174" s="108">
        <v>0.5</v>
      </c>
      <c r="P174" s="108"/>
      <c r="Q174" s="108"/>
      <c r="R174" s="108"/>
      <c r="S174" s="108"/>
      <c r="T174" s="109"/>
      <c r="U174" s="82">
        <v>10</v>
      </c>
      <c r="V174" s="83"/>
      <c r="W174" s="100"/>
      <c r="X174" s="69"/>
      <c r="Y174" s="101"/>
    </row>
    <row r="175" spans="2:25" ht="19.5" customHeight="1" x14ac:dyDescent="0.35">
      <c r="B175" s="96"/>
      <c r="C175" s="97"/>
      <c r="D175" s="79"/>
      <c r="E175" s="80"/>
      <c r="F175" s="80"/>
      <c r="G175" s="80"/>
      <c r="H175" s="80"/>
      <c r="I175" s="80"/>
      <c r="J175" s="80"/>
      <c r="K175" s="80"/>
      <c r="L175" s="80"/>
      <c r="M175" s="80"/>
      <c r="N175" s="81"/>
      <c r="O175" s="122"/>
      <c r="P175" s="122"/>
      <c r="Q175" s="122"/>
      <c r="R175" s="122"/>
      <c r="S175" s="122"/>
      <c r="T175" s="123"/>
      <c r="U175" s="84"/>
      <c r="V175" s="85"/>
      <c r="W175" s="100"/>
      <c r="X175" s="69"/>
      <c r="Y175" s="101"/>
    </row>
    <row r="176" spans="2:25" ht="19.5" customHeight="1" x14ac:dyDescent="0.35">
      <c r="B176" s="96" t="s">
        <v>54</v>
      </c>
      <c r="C176" s="97"/>
      <c r="D176" s="79" t="s">
        <v>125</v>
      </c>
      <c r="E176" s="80"/>
      <c r="F176" s="80"/>
      <c r="G176" s="80"/>
      <c r="H176" s="80"/>
      <c r="I176" s="80"/>
      <c r="J176" s="80"/>
      <c r="K176" s="80"/>
      <c r="L176" s="80"/>
      <c r="M176" s="80"/>
      <c r="N176" s="81"/>
      <c r="O176" s="108">
        <v>0.5</v>
      </c>
      <c r="P176" s="108"/>
      <c r="Q176" s="108"/>
      <c r="R176" s="108"/>
      <c r="S176" s="108"/>
      <c r="T176" s="109"/>
      <c r="U176" s="82">
        <v>10</v>
      </c>
      <c r="V176" s="83"/>
      <c r="W176" s="100"/>
      <c r="X176" s="69"/>
      <c r="Y176" s="101"/>
    </row>
    <row r="177" spans="2:25" ht="19.5" customHeight="1" x14ac:dyDescent="0.35">
      <c r="B177" s="96"/>
      <c r="C177" s="97"/>
      <c r="D177" s="79"/>
      <c r="E177" s="80"/>
      <c r="F177" s="80"/>
      <c r="G177" s="80"/>
      <c r="H177" s="80"/>
      <c r="I177" s="80"/>
      <c r="J177" s="80"/>
      <c r="K177" s="80"/>
      <c r="L177" s="80"/>
      <c r="M177" s="80"/>
      <c r="N177" s="81"/>
      <c r="O177" s="110"/>
      <c r="P177" s="110"/>
      <c r="Q177" s="110"/>
      <c r="R177" s="110"/>
      <c r="S177" s="110"/>
      <c r="T177" s="111"/>
      <c r="U177" s="100"/>
      <c r="V177" s="101"/>
      <c r="W177" s="100"/>
      <c r="X177" s="69"/>
      <c r="Y177" s="101"/>
    </row>
    <row r="178" spans="2:25" ht="19.5" customHeight="1" x14ac:dyDescent="0.35">
      <c r="B178" s="98"/>
      <c r="C178" s="99"/>
      <c r="D178" s="79"/>
      <c r="E178" s="80"/>
      <c r="F178" s="80"/>
      <c r="G178" s="80"/>
      <c r="H178" s="80"/>
      <c r="I178" s="80"/>
      <c r="J178" s="80"/>
      <c r="K178" s="80"/>
      <c r="L178" s="80"/>
      <c r="M178" s="80"/>
      <c r="N178" s="81"/>
      <c r="O178" s="122"/>
      <c r="P178" s="122"/>
      <c r="Q178" s="122"/>
      <c r="R178" s="122"/>
      <c r="S178" s="122"/>
      <c r="T178" s="123"/>
      <c r="U178" s="84"/>
      <c r="V178" s="85"/>
      <c r="W178" s="84"/>
      <c r="X178" s="121"/>
      <c r="Y178" s="85"/>
    </row>
    <row r="179" spans="2:25" ht="19.5" customHeight="1" x14ac:dyDescent="0.35">
      <c r="B179" s="87" t="s">
        <v>58</v>
      </c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9">
        <f>W149+W154+W172</f>
        <v>85</v>
      </c>
      <c r="X179" s="90"/>
      <c r="Y179" s="91"/>
    </row>
    <row r="181" spans="2:25" ht="19.5" customHeight="1" x14ac:dyDescent="0.35">
      <c r="B181" s="93" t="s">
        <v>67</v>
      </c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5"/>
    </row>
    <row r="182" spans="2:25" ht="19.5" customHeight="1" x14ac:dyDescent="0.35">
      <c r="B182" s="71" t="s">
        <v>37</v>
      </c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86" t="s">
        <v>68</v>
      </c>
      <c r="T182" s="86"/>
      <c r="U182" s="86"/>
      <c r="V182" s="86"/>
      <c r="W182" s="86" t="s">
        <v>69</v>
      </c>
      <c r="X182" s="86"/>
      <c r="Y182" s="86"/>
    </row>
    <row r="183" spans="2:25" ht="19.5" customHeight="1" x14ac:dyDescent="0.35">
      <c r="B183" s="71" t="s">
        <v>37</v>
      </c>
      <c r="C183" s="71"/>
      <c r="D183" s="71" t="s">
        <v>38</v>
      </c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86"/>
      <c r="T183" s="86"/>
      <c r="U183" s="86"/>
      <c r="V183" s="86"/>
      <c r="W183" s="86"/>
      <c r="X183" s="86"/>
      <c r="Y183" s="86"/>
    </row>
    <row r="184" spans="2:25" ht="19.5" customHeight="1" x14ac:dyDescent="0.35"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86"/>
      <c r="T184" s="86"/>
      <c r="U184" s="86"/>
      <c r="V184" s="86"/>
      <c r="W184" s="86"/>
      <c r="X184" s="86"/>
      <c r="Y184" s="86"/>
    </row>
    <row r="185" spans="2:25" ht="19.5" customHeight="1" x14ac:dyDescent="0.35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86"/>
      <c r="T185" s="86"/>
      <c r="U185" s="86"/>
      <c r="V185" s="86"/>
      <c r="W185" s="86"/>
      <c r="X185" s="86"/>
      <c r="Y185" s="86"/>
    </row>
    <row r="186" spans="2:25" ht="19.5" customHeight="1" x14ac:dyDescent="0.35">
      <c r="B186" s="71" t="s">
        <v>39</v>
      </c>
      <c r="C186" s="71"/>
      <c r="D186" s="72" t="s">
        <v>70</v>
      </c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86" t="s">
        <v>71</v>
      </c>
      <c r="T186" s="71"/>
      <c r="U186" s="71"/>
      <c r="V186" s="71"/>
      <c r="W186" s="68">
        <v>35</v>
      </c>
      <c r="X186" s="68"/>
      <c r="Y186" s="68"/>
    </row>
    <row r="187" spans="2:25" ht="19.5" customHeight="1" x14ac:dyDescent="0.35">
      <c r="B187" s="71"/>
      <c r="C187" s="71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1"/>
      <c r="T187" s="71"/>
      <c r="U187" s="71"/>
      <c r="V187" s="71"/>
      <c r="W187" s="68"/>
      <c r="X187" s="68"/>
      <c r="Y187" s="68"/>
    </row>
    <row r="188" spans="2:25" ht="19.5" customHeight="1" x14ac:dyDescent="0.35">
      <c r="B188" s="71"/>
      <c r="C188" s="71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1"/>
      <c r="T188" s="71"/>
      <c r="U188" s="71"/>
      <c r="V188" s="71"/>
      <c r="W188" s="68"/>
      <c r="X188" s="68"/>
      <c r="Y188" s="68"/>
    </row>
    <row r="189" spans="2:25" ht="19.5" customHeight="1" x14ac:dyDescent="0.35">
      <c r="B189" s="71" t="s">
        <v>45</v>
      </c>
      <c r="C189" s="71"/>
      <c r="D189" s="72" t="s">
        <v>72</v>
      </c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1" t="s">
        <v>73</v>
      </c>
      <c r="T189" s="71"/>
      <c r="U189" s="71"/>
      <c r="V189" s="71"/>
      <c r="W189" s="68">
        <v>35</v>
      </c>
      <c r="X189" s="68"/>
      <c r="Y189" s="68"/>
    </row>
    <row r="190" spans="2:25" ht="19.5" customHeight="1" x14ac:dyDescent="0.35">
      <c r="B190" s="71"/>
      <c r="C190" s="71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1"/>
      <c r="T190" s="71"/>
      <c r="U190" s="71"/>
      <c r="V190" s="71"/>
      <c r="W190" s="68"/>
      <c r="X190" s="68"/>
      <c r="Y190" s="68"/>
    </row>
    <row r="191" spans="2:25" ht="19.5" customHeight="1" x14ac:dyDescent="0.35">
      <c r="B191" s="71" t="s">
        <v>51</v>
      </c>
      <c r="C191" s="71"/>
      <c r="D191" s="72" t="s">
        <v>76</v>
      </c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1"/>
      <c r="T191" s="71"/>
      <c r="U191" s="71"/>
      <c r="V191" s="71"/>
      <c r="W191" s="68">
        <v>5</v>
      </c>
      <c r="X191" s="68"/>
      <c r="Y191" s="68"/>
    </row>
    <row r="192" spans="2:25" ht="19.5" customHeight="1" x14ac:dyDescent="0.35">
      <c r="B192" s="71"/>
      <c r="C192" s="71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1"/>
      <c r="T192" s="71"/>
      <c r="U192" s="71"/>
      <c r="V192" s="71"/>
      <c r="W192" s="68"/>
      <c r="X192" s="68"/>
      <c r="Y192" s="68"/>
    </row>
    <row r="193" spans="2:25" ht="19.5" customHeight="1" x14ac:dyDescent="0.35">
      <c r="B193" s="71" t="s">
        <v>74</v>
      </c>
      <c r="C193" s="71"/>
      <c r="D193" s="72" t="s">
        <v>77</v>
      </c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1"/>
      <c r="T193" s="71"/>
      <c r="U193" s="71"/>
      <c r="V193" s="71"/>
      <c r="W193" s="68">
        <v>5</v>
      </c>
      <c r="X193" s="68"/>
      <c r="Y193" s="68"/>
    </row>
    <row r="194" spans="2:25" ht="19.5" customHeight="1" x14ac:dyDescent="0.35">
      <c r="B194" s="71"/>
      <c r="C194" s="71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1"/>
      <c r="T194" s="71"/>
      <c r="U194" s="71"/>
      <c r="V194" s="71"/>
      <c r="W194" s="68"/>
      <c r="X194" s="68"/>
      <c r="Y194" s="68"/>
    </row>
    <row r="195" spans="2:25" ht="19.5" customHeight="1" x14ac:dyDescent="0.35">
      <c r="B195" s="71" t="s">
        <v>75</v>
      </c>
      <c r="C195" s="71"/>
      <c r="D195" s="72" t="s">
        <v>78</v>
      </c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1"/>
      <c r="T195" s="71"/>
      <c r="U195" s="71"/>
      <c r="V195" s="71"/>
      <c r="W195" s="68">
        <v>20</v>
      </c>
      <c r="X195" s="68"/>
      <c r="Y195" s="68"/>
    </row>
    <row r="196" spans="2:25" ht="19.5" customHeight="1" x14ac:dyDescent="0.35">
      <c r="B196" s="71"/>
      <c r="C196" s="71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1"/>
      <c r="T196" s="71"/>
      <c r="U196" s="71"/>
      <c r="V196" s="71"/>
      <c r="W196" s="68"/>
      <c r="X196" s="68"/>
      <c r="Y196" s="68"/>
    </row>
    <row r="197" spans="2:25" ht="19.5" customHeight="1" x14ac:dyDescent="0.35">
      <c r="B197" s="87" t="s">
        <v>79</v>
      </c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9">
        <f>W186+W189+W191+W193+W195</f>
        <v>100</v>
      </c>
      <c r="X197" s="90"/>
      <c r="Y197" s="91"/>
    </row>
    <row r="199" spans="2:25" x14ac:dyDescent="0.35">
      <c r="D199" s="13" t="s">
        <v>116</v>
      </c>
      <c r="E199" s="69">
        <f>W57</f>
        <v>100</v>
      </c>
      <c r="F199" s="70"/>
    </row>
    <row r="200" spans="2:25" x14ac:dyDescent="0.35">
      <c r="D200" s="13" t="s">
        <v>117</v>
      </c>
      <c r="E200" s="69">
        <f>T129</f>
        <v>100</v>
      </c>
      <c r="F200" s="70"/>
    </row>
    <row r="201" spans="2:25" x14ac:dyDescent="0.35">
      <c r="D201" s="13" t="s">
        <v>118</v>
      </c>
      <c r="E201" s="69">
        <f>W179</f>
        <v>85</v>
      </c>
      <c r="F201" s="70"/>
    </row>
    <row r="202" spans="2:25" x14ac:dyDescent="0.35">
      <c r="D202" s="13" t="s">
        <v>119</v>
      </c>
      <c r="E202" s="69">
        <f>W197</f>
        <v>100</v>
      </c>
      <c r="F202" s="70"/>
    </row>
    <row r="204" spans="2:25" x14ac:dyDescent="0.35">
      <c r="C204" t="s">
        <v>120</v>
      </c>
      <c r="L204" t="s">
        <v>121</v>
      </c>
    </row>
    <row r="205" spans="2:25" x14ac:dyDescent="0.35">
      <c r="D205" s="12" t="s">
        <v>123</v>
      </c>
      <c r="E205" s="69">
        <f>((2*E199)+(4*E200))/6</f>
        <v>100</v>
      </c>
      <c r="F205" s="70"/>
    </row>
    <row r="207" spans="2:25" x14ac:dyDescent="0.35">
      <c r="C207" t="s">
        <v>124</v>
      </c>
    </row>
    <row r="209" spans="3:7" ht="15" customHeight="1" x14ac:dyDescent="0.35">
      <c r="C209" s="92" t="s">
        <v>122</v>
      </c>
      <c r="D209" s="92"/>
      <c r="E209" s="73">
        <f>((4*E201)+(3*E205)+(3*E202))/10</f>
        <v>94</v>
      </c>
      <c r="F209" s="74"/>
      <c r="G209" s="75"/>
    </row>
    <row r="210" spans="3:7" ht="15" customHeight="1" x14ac:dyDescent="0.35">
      <c r="C210" s="92"/>
      <c r="D210" s="92"/>
      <c r="E210" s="76"/>
      <c r="F210" s="77"/>
      <c r="G210" s="78"/>
    </row>
  </sheetData>
  <sheetProtection algorithmName="SHA-512" hashValue="zodGh9urQGVsEft1Lk/DwjBjeLXivr3qWfA6qHlt/lMA+pkJbsY0GORAiH/wZ+WfL/ktC+1B/iLRHxQXgbLSlA==" saltValue="vHtIBGp4aC8SBIShGYeqNQ==" spinCount="100000" sheet="1" formatCells="0" formatColumns="0" formatRows="0"/>
  <mergeCells count="242">
    <mergeCell ref="AE144:AG144"/>
    <mergeCell ref="E205:F205"/>
    <mergeCell ref="C209:D210"/>
    <mergeCell ref="E209:G210"/>
    <mergeCell ref="B197:V197"/>
    <mergeCell ref="W197:Y197"/>
    <mergeCell ref="E199:F199"/>
    <mergeCell ref="E200:F200"/>
    <mergeCell ref="E201:F201"/>
    <mergeCell ref="E202:F202"/>
    <mergeCell ref="B193:C194"/>
    <mergeCell ref="D193:R194"/>
    <mergeCell ref="S193:V194"/>
    <mergeCell ref="W193:Y194"/>
    <mergeCell ref="B195:C196"/>
    <mergeCell ref="D195:R196"/>
    <mergeCell ref="S195:V196"/>
    <mergeCell ref="W195:Y196"/>
    <mergeCell ref="B189:C190"/>
    <mergeCell ref="D189:R190"/>
    <mergeCell ref="S189:V190"/>
    <mergeCell ref="W189:Y190"/>
    <mergeCell ref="B191:C192"/>
    <mergeCell ref="D191:R192"/>
    <mergeCell ref="S191:V192"/>
    <mergeCell ref="W191:Y192"/>
    <mergeCell ref="B182:R182"/>
    <mergeCell ref="S182:V185"/>
    <mergeCell ref="W182:Y185"/>
    <mergeCell ref="B183:C185"/>
    <mergeCell ref="D183:R185"/>
    <mergeCell ref="B186:C188"/>
    <mergeCell ref="D186:R188"/>
    <mergeCell ref="S186:V188"/>
    <mergeCell ref="W186:Y188"/>
    <mergeCell ref="B179:V179"/>
    <mergeCell ref="W179:Y179"/>
    <mergeCell ref="B181:Y181"/>
    <mergeCell ref="B172:C173"/>
    <mergeCell ref="D172:N173"/>
    <mergeCell ref="O172:T173"/>
    <mergeCell ref="U172:V173"/>
    <mergeCell ref="W172:Y178"/>
    <mergeCell ref="B174:C175"/>
    <mergeCell ref="D174:N175"/>
    <mergeCell ref="O174:T175"/>
    <mergeCell ref="U174:V175"/>
    <mergeCell ref="B176:C178"/>
    <mergeCell ref="B171:C171"/>
    <mergeCell ref="D171:Y171"/>
    <mergeCell ref="O161:T163"/>
    <mergeCell ref="U161:V163"/>
    <mergeCell ref="B164:C168"/>
    <mergeCell ref="D164:N168"/>
    <mergeCell ref="O164:T168"/>
    <mergeCell ref="U164:V168"/>
    <mergeCell ref="D176:N178"/>
    <mergeCell ref="O176:T178"/>
    <mergeCell ref="U176:V178"/>
    <mergeCell ref="B153:C153"/>
    <mergeCell ref="D153:Y153"/>
    <mergeCell ref="B154:C160"/>
    <mergeCell ref="D154:N160"/>
    <mergeCell ref="O154:T160"/>
    <mergeCell ref="U154:V160"/>
    <mergeCell ref="W154:Y170"/>
    <mergeCell ref="B161:C163"/>
    <mergeCell ref="D161:N163"/>
    <mergeCell ref="B169:C170"/>
    <mergeCell ref="D169:N170"/>
    <mergeCell ref="O169:T170"/>
    <mergeCell ref="U169:V170"/>
    <mergeCell ref="B148:C148"/>
    <mergeCell ref="D148:Y148"/>
    <mergeCell ref="B149:C151"/>
    <mergeCell ref="D149:N151"/>
    <mergeCell ref="O149:T151"/>
    <mergeCell ref="U149:V151"/>
    <mergeCell ref="W149:Y152"/>
    <mergeCell ref="B152:C152"/>
    <mergeCell ref="D152:N152"/>
    <mergeCell ref="O152:T152"/>
    <mergeCell ref="U152:V152"/>
    <mergeCell ref="B144:Y144"/>
    <mergeCell ref="B145:N145"/>
    <mergeCell ref="O145:T147"/>
    <mergeCell ref="U145:V147"/>
    <mergeCell ref="W145:Y147"/>
    <mergeCell ref="B146:C147"/>
    <mergeCell ref="D146:N147"/>
    <mergeCell ref="B129:S129"/>
    <mergeCell ref="T129:V129"/>
    <mergeCell ref="B132:Y133"/>
    <mergeCell ref="B134:Y135"/>
    <mergeCell ref="B136:Y138"/>
    <mergeCell ref="B139:Y142"/>
    <mergeCell ref="B123:C128"/>
    <mergeCell ref="D123:E128"/>
    <mergeCell ref="F123:K125"/>
    <mergeCell ref="L123:O125"/>
    <mergeCell ref="P123:S125"/>
    <mergeCell ref="T123:V125"/>
    <mergeCell ref="F126:K128"/>
    <mergeCell ref="L126:O128"/>
    <mergeCell ref="P126:S128"/>
    <mergeCell ref="T126:V128"/>
    <mergeCell ref="B109:C122"/>
    <mergeCell ref="D109:V110"/>
    <mergeCell ref="D111:E114"/>
    <mergeCell ref="F111:K114"/>
    <mergeCell ref="L111:O114"/>
    <mergeCell ref="P111:S114"/>
    <mergeCell ref="T111:V114"/>
    <mergeCell ref="D115:E122"/>
    <mergeCell ref="F115:K116"/>
    <mergeCell ref="L115:O116"/>
    <mergeCell ref="F119:K120"/>
    <mergeCell ref="L119:O120"/>
    <mergeCell ref="P119:S120"/>
    <mergeCell ref="T119:V120"/>
    <mergeCell ref="F121:K122"/>
    <mergeCell ref="L121:O122"/>
    <mergeCell ref="P121:S122"/>
    <mergeCell ref="T121:V122"/>
    <mergeCell ref="P115:S116"/>
    <mergeCell ref="T115:V116"/>
    <mergeCell ref="F117:K118"/>
    <mergeCell ref="L117:O118"/>
    <mergeCell ref="P117:S118"/>
    <mergeCell ref="T117:V118"/>
    <mergeCell ref="W105:Y106"/>
    <mergeCell ref="D107:G108"/>
    <mergeCell ref="H107:J108"/>
    <mergeCell ref="K107:M108"/>
    <mergeCell ref="N107:P108"/>
    <mergeCell ref="Q107:S108"/>
    <mergeCell ref="T107:V108"/>
    <mergeCell ref="W107:Y108"/>
    <mergeCell ref="D105:G106"/>
    <mergeCell ref="H105:J106"/>
    <mergeCell ref="K105:M106"/>
    <mergeCell ref="N105:P106"/>
    <mergeCell ref="Q105:S106"/>
    <mergeCell ref="T105:V106"/>
    <mergeCell ref="W103:Y104"/>
    <mergeCell ref="W99:Y100"/>
    <mergeCell ref="D101:G102"/>
    <mergeCell ref="H101:J102"/>
    <mergeCell ref="K101:M102"/>
    <mergeCell ref="N101:P102"/>
    <mergeCell ref="Q101:S102"/>
    <mergeCell ref="T101:V102"/>
    <mergeCell ref="W101:Y102"/>
    <mergeCell ref="B95:V95"/>
    <mergeCell ref="B97:V98"/>
    <mergeCell ref="B99:C108"/>
    <mergeCell ref="D99:G100"/>
    <mergeCell ref="H99:J100"/>
    <mergeCell ref="K99:M100"/>
    <mergeCell ref="N99:P100"/>
    <mergeCell ref="Q99:S100"/>
    <mergeCell ref="T99:V100"/>
    <mergeCell ref="D103:G104"/>
    <mergeCell ref="B96:V96"/>
    <mergeCell ref="H103:J104"/>
    <mergeCell ref="K103:M104"/>
    <mergeCell ref="N103:P104"/>
    <mergeCell ref="Q103:S104"/>
    <mergeCell ref="T103:V104"/>
    <mergeCell ref="B80:AA80"/>
    <mergeCell ref="B81:AA81"/>
    <mergeCell ref="B82:AA82"/>
    <mergeCell ref="B83:R83"/>
    <mergeCell ref="B84:AA86"/>
    <mergeCell ref="B87:AA87"/>
    <mergeCell ref="B67:AA67"/>
    <mergeCell ref="B69:AA71"/>
    <mergeCell ref="B72:AA73"/>
    <mergeCell ref="B74:AA74"/>
    <mergeCell ref="B75:AA75"/>
    <mergeCell ref="B77:AA79"/>
    <mergeCell ref="B57:S57"/>
    <mergeCell ref="W57:Y57"/>
    <mergeCell ref="B60:AA62"/>
    <mergeCell ref="B63:AA64"/>
    <mergeCell ref="B65:AA66"/>
    <mergeCell ref="B51:C56"/>
    <mergeCell ref="G51:K53"/>
    <mergeCell ref="L51:O53"/>
    <mergeCell ref="P51:S53"/>
    <mergeCell ref="T51:V53"/>
    <mergeCell ref="W51:Y53"/>
    <mergeCell ref="G54:K56"/>
    <mergeCell ref="L54:O56"/>
    <mergeCell ref="P54:S56"/>
    <mergeCell ref="T54:V56"/>
    <mergeCell ref="P45:S46"/>
    <mergeCell ref="T45:V50"/>
    <mergeCell ref="W45:Y50"/>
    <mergeCell ref="P47:S48"/>
    <mergeCell ref="G48:K50"/>
    <mergeCell ref="L48:O50"/>
    <mergeCell ref="P49:S50"/>
    <mergeCell ref="B40:C50"/>
    <mergeCell ref="D40:V40"/>
    <mergeCell ref="D41:F44"/>
    <mergeCell ref="G41:K44"/>
    <mergeCell ref="L41:O44"/>
    <mergeCell ref="P41:S44"/>
    <mergeCell ref="T41:V44"/>
    <mergeCell ref="D45:F56"/>
    <mergeCell ref="G45:K47"/>
    <mergeCell ref="L45:O47"/>
    <mergeCell ref="W54:Y56"/>
    <mergeCell ref="W36:Y37"/>
    <mergeCell ref="D38:G39"/>
    <mergeCell ref="H38:J39"/>
    <mergeCell ref="K38:M39"/>
    <mergeCell ref="N38:P39"/>
    <mergeCell ref="Q38:S39"/>
    <mergeCell ref="T38:V39"/>
    <mergeCell ref="W38:Y39"/>
    <mergeCell ref="B35:V35"/>
    <mergeCell ref="B36:C39"/>
    <mergeCell ref="D36:G37"/>
    <mergeCell ref="H36:J37"/>
    <mergeCell ref="K36:M37"/>
    <mergeCell ref="N36:P37"/>
    <mergeCell ref="Q36:S37"/>
    <mergeCell ref="T36:V37"/>
    <mergeCell ref="B21:AA21"/>
    <mergeCell ref="B24:AA27"/>
    <mergeCell ref="B29:AA29"/>
    <mergeCell ref="B30:AA31"/>
    <mergeCell ref="B32:AA32"/>
    <mergeCell ref="B34:V34"/>
    <mergeCell ref="B4:AA5"/>
    <mergeCell ref="B7:AA10"/>
    <mergeCell ref="C12:AA13"/>
    <mergeCell ref="C15:AA16"/>
    <mergeCell ref="C17:AA17"/>
    <mergeCell ref="D19:AA20"/>
  </mergeCells>
  <dataValidations disablePrompts="1" count="5">
    <dataValidation type="list" allowBlank="1" showInputMessage="1" showErrorMessage="1" sqref="O169 O164 O172 O161 O149:T152 O154:T160 O174 O176" xr:uid="{32CFB1D9-114A-4FA3-9D68-FBC908006BFE}">
      <formula1>$AA$134:$AA$137</formula1>
    </dataValidation>
    <dataValidation type="list" allowBlank="1" showInputMessage="1" showErrorMessage="1" sqref="P45:S46 P49:S50" xr:uid="{57C31813-B5F9-4C61-ABA0-210533A099D7}">
      <formula1>$AA$102:$AA$104</formula1>
    </dataValidation>
    <dataValidation type="list" allowBlank="1" showInputMessage="1" showErrorMessage="1" sqref="P115:S128 P51:S56" xr:uid="{371E2F7A-D164-4B78-8E0D-962BEE14BBE4}">
      <formula1>$AA$102:$AA$103</formula1>
    </dataValidation>
    <dataValidation type="list" allowBlank="1" showInputMessage="1" showErrorMessage="1" sqref="W101:Y108" xr:uid="{22732DF5-AD6A-4D3A-A266-7C9FD41A25AD}">
      <formula1>$AA$102:$AA$107</formula1>
    </dataValidation>
    <dataValidation type="list" allowBlank="1" showInputMessage="1" showErrorMessage="1" sqref="W38:Y39" xr:uid="{A1F2BF84-9360-4987-A1D2-306E0F6827A0}">
      <formula1>$AA$36:$AA$41</formula1>
    </dataValidation>
  </dataValidations>
  <pageMargins left="0.78740157480314965" right="0.78740157480314965" top="0.78740157480314965" bottom="0.78740157480314965" header="0.31496062992125984" footer="0.31496062992125984"/>
  <pageSetup paperSize="9" scale="74" fitToHeight="9" orientation="portrait" r:id="rId1"/>
  <rowBreaks count="3" manualBreakCount="3">
    <brk id="58" max="16383" man="1"/>
    <brk id="108" max="16383" man="1"/>
    <brk id="1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0494A-7545-4E40-938B-C72A2CC41C81}">
  <sheetPr>
    <tabColor rgb="FFFF0000"/>
  </sheetPr>
  <dimension ref="A1:AP210"/>
  <sheetViews>
    <sheetView workbookViewId="0">
      <selection activeCell="B1" sqref="B1"/>
    </sheetView>
  </sheetViews>
  <sheetFormatPr defaultColWidth="3.3046875" defaultRowHeight="15.5" x14ac:dyDescent="0.35"/>
  <cols>
    <col min="27" max="27" width="5.53515625" customWidth="1"/>
    <col min="29" max="30" width="5.53515625" customWidth="1"/>
  </cols>
  <sheetData>
    <row r="1" spans="2:27" x14ac:dyDescent="0.35">
      <c r="B1" s="1" t="s">
        <v>0</v>
      </c>
    </row>
    <row r="2" spans="2:27" ht="11.25" customHeight="1" x14ac:dyDescent="0.35"/>
    <row r="3" spans="2:27" x14ac:dyDescent="0.35">
      <c r="B3" s="1" t="s">
        <v>90</v>
      </c>
    </row>
    <row r="4" spans="2:27" ht="15" customHeight="1" x14ac:dyDescent="0.35">
      <c r="B4" s="116" t="s">
        <v>91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spans="2:27" x14ac:dyDescent="0.3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spans="2:27" ht="15" customHeight="1" x14ac:dyDescent="0.35">
      <c r="B6" s="3" t="s">
        <v>92</v>
      </c>
    </row>
    <row r="7" spans="2:27" ht="15" customHeight="1" x14ac:dyDescent="0.35">
      <c r="B7" s="116" t="s">
        <v>93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2:27" x14ac:dyDescent="0.35"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2:27" x14ac:dyDescent="0.35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spans="2:27" ht="15" customHeight="1" x14ac:dyDescent="0.35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</row>
    <row r="11" spans="2:27" x14ac:dyDescent="0.35">
      <c r="C11" s="3" t="s">
        <v>94</v>
      </c>
    </row>
    <row r="12" spans="2:27" ht="15" customHeight="1" x14ac:dyDescent="0.35">
      <c r="C12" s="116" t="s">
        <v>95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</row>
    <row r="13" spans="2:27" ht="15" customHeight="1" x14ac:dyDescent="0.35"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2:27" ht="15" customHeight="1" x14ac:dyDescent="0.35">
      <c r="B14" s="8" t="s">
        <v>96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2:27" ht="15" customHeight="1" x14ac:dyDescent="0.35">
      <c r="B15" s="7"/>
      <c r="C15" s="116" t="s">
        <v>97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</row>
    <row r="16" spans="2:27" x14ac:dyDescent="0.35"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2:42" ht="15" customHeight="1" x14ac:dyDescent="0.35">
      <c r="C17" s="116" t="s">
        <v>134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</row>
    <row r="18" spans="2:42" x14ac:dyDescent="0.35">
      <c r="C18" s="8" t="s">
        <v>98</v>
      </c>
    </row>
    <row r="19" spans="2:42" ht="15" customHeight="1" x14ac:dyDescent="0.35">
      <c r="D19" s="116" t="s">
        <v>99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</row>
    <row r="20" spans="2:42" ht="15" customHeight="1" x14ac:dyDescent="0.35"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  <row r="21" spans="2:42" ht="15" customHeight="1" x14ac:dyDescent="0.35">
      <c r="B21" s="116" t="s">
        <v>100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P21" s="15"/>
    </row>
    <row r="22" spans="2:42" ht="11.25" customHeight="1" x14ac:dyDescent="0.35"/>
    <row r="23" spans="2:42" x14ac:dyDescent="0.35">
      <c r="B23" s="1" t="s">
        <v>82</v>
      </c>
    </row>
    <row r="24" spans="2:42" ht="15" customHeight="1" x14ac:dyDescent="0.35">
      <c r="B24" s="116" t="s">
        <v>83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</row>
    <row r="25" spans="2:42" x14ac:dyDescent="0.35"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</row>
    <row r="26" spans="2:42" x14ac:dyDescent="0.35"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2:42" x14ac:dyDescent="0.35"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</row>
    <row r="28" spans="2:42" ht="11.25" customHeight="1" x14ac:dyDescent="0.3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2:42" ht="15" customHeight="1" x14ac:dyDescent="0.35">
      <c r="B29" s="116" t="s">
        <v>84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</row>
    <row r="30" spans="2:42" ht="15" customHeight="1" x14ac:dyDescent="0.35">
      <c r="B30" s="153" t="s">
        <v>85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</row>
    <row r="31" spans="2:42" x14ac:dyDescent="0.35"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</row>
    <row r="32" spans="2:42" ht="15" customHeight="1" x14ac:dyDescent="0.35">
      <c r="B32" s="153" t="s">
        <v>135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</row>
    <row r="33" spans="2:27" ht="11.25" customHeight="1" x14ac:dyDescent="0.35"/>
    <row r="34" spans="2:27" ht="34.5" customHeight="1" x14ac:dyDescent="0.35">
      <c r="B34" s="165" t="s">
        <v>151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</row>
    <row r="35" spans="2:27" ht="18" customHeight="1" x14ac:dyDescent="0.35">
      <c r="B35" s="71" t="s">
        <v>1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AA35" s="3" t="s">
        <v>81</v>
      </c>
    </row>
    <row r="36" spans="2:27" ht="18" customHeight="1" x14ac:dyDescent="0.35">
      <c r="B36" s="102" t="s">
        <v>9</v>
      </c>
      <c r="C36" s="103"/>
      <c r="D36" s="102" t="s">
        <v>7</v>
      </c>
      <c r="E36" s="151"/>
      <c r="F36" s="151"/>
      <c r="G36" s="103"/>
      <c r="H36" s="86" t="s">
        <v>2</v>
      </c>
      <c r="I36" s="71"/>
      <c r="J36" s="71"/>
      <c r="K36" s="86" t="s">
        <v>3</v>
      </c>
      <c r="L36" s="71"/>
      <c r="M36" s="71"/>
      <c r="N36" s="86" t="s">
        <v>4</v>
      </c>
      <c r="O36" s="71"/>
      <c r="P36" s="71"/>
      <c r="Q36" s="86" t="s">
        <v>5</v>
      </c>
      <c r="R36" s="71"/>
      <c r="S36" s="71"/>
      <c r="T36" s="86" t="s">
        <v>6</v>
      </c>
      <c r="U36" s="71"/>
      <c r="V36" s="71"/>
      <c r="W36" s="86" t="s">
        <v>80</v>
      </c>
      <c r="X36" s="71"/>
      <c r="Y36" s="71"/>
      <c r="AA36" s="5">
        <v>0</v>
      </c>
    </row>
    <row r="37" spans="2:27" ht="18" customHeight="1" x14ac:dyDescent="0.35">
      <c r="B37" s="96"/>
      <c r="C37" s="97"/>
      <c r="D37" s="98"/>
      <c r="E37" s="152"/>
      <c r="F37" s="152"/>
      <c r="G37" s="99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AA37" s="5">
        <v>12</v>
      </c>
    </row>
    <row r="38" spans="2:27" ht="18" customHeight="1" x14ac:dyDescent="0.35">
      <c r="B38" s="96"/>
      <c r="C38" s="97"/>
      <c r="D38" s="102" t="s">
        <v>8</v>
      </c>
      <c r="E38" s="151"/>
      <c r="F38" s="151"/>
      <c r="G38" s="103"/>
      <c r="H38" s="71">
        <v>12</v>
      </c>
      <c r="I38" s="71"/>
      <c r="J38" s="71"/>
      <c r="K38" s="71">
        <v>14</v>
      </c>
      <c r="L38" s="71"/>
      <c r="M38" s="71"/>
      <c r="N38" s="71">
        <v>16</v>
      </c>
      <c r="O38" s="71"/>
      <c r="P38" s="71"/>
      <c r="Q38" s="71">
        <v>18</v>
      </c>
      <c r="R38" s="71"/>
      <c r="S38" s="71"/>
      <c r="T38" s="71">
        <v>20</v>
      </c>
      <c r="U38" s="71"/>
      <c r="V38" s="71"/>
      <c r="W38" s="68">
        <v>14</v>
      </c>
      <c r="X38" s="68"/>
      <c r="Y38" s="68"/>
      <c r="AA38" s="5">
        <v>14</v>
      </c>
    </row>
    <row r="39" spans="2:27" ht="18" customHeight="1" x14ac:dyDescent="0.35">
      <c r="B39" s="98"/>
      <c r="C39" s="99"/>
      <c r="D39" s="98"/>
      <c r="E39" s="152"/>
      <c r="F39" s="152"/>
      <c r="G39" s="99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68"/>
      <c r="X39" s="68"/>
      <c r="Y39" s="68"/>
      <c r="AA39" s="5">
        <v>16</v>
      </c>
    </row>
    <row r="40" spans="2:27" ht="18" customHeight="1" x14ac:dyDescent="0.35">
      <c r="B40" s="71" t="s">
        <v>19</v>
      </c>
      <c r="C40" s="71"/>
      <c r="D40" s="171" t="s">
        <v>10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AA40" s="5">
        <v>18</v>
      </c>
    </row>
    <row r="41" spans="2:27" ht="18" customHeight="1" x14ac:dyDescent="0.35">
      <c r="B41" s="71"/>
      <c r="C41" s="71"/>
      <c r="D41" s="172"/>
      <c r="E41" s="173"/>
      <c r="F41" s="173"/>
      <c r="G41" s="86" t="s">
        <v>11</v>
      </c>
      <c r="H41" s="86"/>
      <c r="I41" s="86"/>
      <c r="J41" s="86"/>
      <c r="K41" s="86"/>
      <c r="L41" s="86" t="s">
        <v>12</v>
      </c>
      <c r="M41" s="71"/>
      <c r="N41" s="71"/>
      <c r="O41" s="71"/>
      <c r="P41" s="86" t="s">
        <v>13</v>
      </c>
      <c r="Q41" s="86"/>
      <c r="R41" s="86"/>
      <c r="S41" s="86"/>
      <c r="T41" s="71" t="s">
        <v>14</v>
      </c>
      <c r="U41" s="71"/>
      <c r="V41" s="71"/>
      <c r="AA41" s="5">
        <v>20</v>
      </c>
    </row>
    <row r="42" spans="2:27" ht="18" customHeight="1" x14ac:dyDescent="0.35">
      <c r="B42" s="71"/>
      <c r="C42" s="71"/>
      <c r="D42" s="172"/>
      <c r="E42" s="173"/>
      <c r="F42" s="173"/>
      <c r="G42" s="86"/>
      <c r="H42" s="86"/>
      <c r="I42" s="86"/>
      <c r="J42" s="86"/>
      <c r="K42" s="86"/>
      <c r="L42" s="86"/>
      <c r="M42" s="71"/>
      <c r="N42" s="71"/>
      <c r="O42" s="71"/>
      <c r="P42" s="86"/>
      <c r="Q42" s="86"/>
      <c r="R42" s="86"/>
      <c r="S42" s="86"/>
      <c r="T42" s="71"/>
      <c r="U42" s="71"/>
      <c r="V42" s="71"/>
    </row>
    <row r="43" spans="2:27" ht="18" customHeight="1" x14ac:dyDescent="0.35">
      <c r="B43" s="71"/>
      <c r="C43" s="71"/>
      <c r="D43" s="172"/>
      <c r="E43" s="173"/>
      <c r="F43" s="173"/>
      <c r="G43" s="86"/>
      <c r="H43" s="86"/>
      <c r="I43" s="86"/>
      <c r="J43" s="86"/>
      <c r="K43" s="86"/>
      <c r="L43" s="71"/>
      <c r="M43" s="71"/>
      <c r="N43" s="71"/>
      <c r="O43" s="71"/>
      <c r="P43" s="86"/>
      <c r="Q43" s="86"/>
      <c r="R43" s="86"/>
      <c r="S43" s="86"/>
      <c r="T43" s="71"/>
      <c r="U43" s="71"/>
      <c r="V43" s="71"/>
    </row>
    <row r="44" spans="2:27" ht="18" customHeight="1" x14ac:dyDescent="0.35">
      <c r="B44" s="71"/>
      <c r="C44" s="71"/>
      <c r="D44" s="172"/>
      <c r="E44" s="173"/>
      <c r="F44" s="173"/>
      <c r="G44" s="86"/>
      <c r="H44" s="86"/>
      <c r="I44" s="86"/>
      <c r="J44" s="86"/>
      <c r="K44" s="86"/>
      <c r="L44" s="71"/>
      <c r="M44" s="71"/>
      <c r="N44" s="71"/>
      <c r="O44" s="71"/>
      <c r="P44" s="86"/>
      <c r="Q44" s="86"/>
      <c r="R44" s="86"/>
      <c r="S44" s="86"/>
      <c r="T44" s="71"/>
      <c r="U44" s="71"/>
      <c r="V44" s="71"/>
    </row>
    <row r="45" spans="2:27" ht="18" customHeight="1" x14ac:dyDescent="0.35">
      <c r="B45" s="71"/>
      <c r="C45" s="71"/>
      <c r="D45" s="71" t="s">
        <v>8</v>
      </c>
      <c r="E45" s="71"/>
      <c r="F45" s="71"/>
      <c r="G45" s="86" t="s">
        <v>127</v>
      </c>
      <c r="H45" s="71"/>
      <c r="I45" s="71"/>
      <c r="J45" s="71"/>
      <c r="K45" s="71"/>
      <c r="L45" s="71">
        <v>15</v>
      </c>
      <c r="M45" s="71"/>
      <c r="N45" s="71"/>
      <c r="O45" s="71"/>
      <c r="P45" s="102">
        <v>2</v>
      </c>
      <c r="Q45" s="151"/>
      <c r="R45" s="151"/>
      <c r="S45" s="103"/>
      <c r="T45" s="102" t="s">
        <v>16</v>
      </c>
      <c r="U45" s="151"/>
      <c r="V45" s="103"/>
      <c r="W45" s="68">
        <f>(L45*P45)+(L48*P49)</f>
        <v>60</v>
      </c>
      <c r="X45" s="68"/>
      <c r="Y45" s="68"/>
      <c r="AA45" s="3" t="s">
        <v>81</v>
      </c>
    </row>
    <row r="46" spans="2:27" ht="18" customHeight="1" x14ac:dyDescent="0.35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96"/>
      <c r="Q46" s="124"/>
      <c r="R46" s="124"/>
      <c r="S46" s="97"/>
      <c r="T46" s="96"/>
      <c r="U46" s="124"/>
      <c r="V46" s="97"/>
      <c r="W46" s="68"/>
      <c r="X46" s="68"/>
      <c r="Y46" s="68"/>
      <c r="AA46" s="5">
        <v>0</v>
      </c>
    </row>
    <row r="47" spans="2:27" ht="18" customHeight="1" x14ac:dyDescent="0.35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96" t="s">
        <v>15</v>
      </c>
      <c r="Q47" s="124"/>
      <c r="R47" s="124"/>
      <c r="S47" s="97"/>
      <c r="T47" s="96"/>
      <c r="U47" s="124"/>
      <c r="V47" s="97"/>
      <c r="W47" s="68"/>
      <c r="X47" s="68"/>
      <c r="Y47" s="68"/>
      <c r="AA47" s="5">
        <v>15</v>
      </c>
    </row>
    <row r="48" spans="2:27" ht="18" customHeight="1" x14ac:dyDescent="0.35">
      <c r="B48" s="71"/>
      <c r="C48" s="71"/>
      <c r="D48" s="71"/>
      <c r="E48" s="71"/>
      <c r="F48" s="71"/>
      <c r="G48" s="86" t="s">
        <v>128</v>
      </c>
      <c r="H48" s="71"/>
      <c r="I48" s="71"/>
      <c r="J48" s="71"/>
      <c r="K48" s="71"/>
      <c r="L48" s="71">
        <v>15</v>
      </c>
      <c r="M48" s="71"/>
      <c r="N48" s="71"/>
      <c r="O48" s="71"/>
      <c r="P48" s="96"/>
      <c r="Q48" s="124"/>
      <c r="R48" s="124"/>
      <c r="S48" s="97"/>
      <c r="T48" s="96"/>
      <c r="U48" s="124"/>
      <c r="V48" s="97"/>
      <c r="W48" s="68"/>
      <c r="X48" s="68"/>
      <c r="Y48" s="68"/>
      <c r="AA48" s="5">
        <v>30</v>
      </c>
    </row>
    <row r="49" spans="2:30" ht="18" customHeight="1" x14ac:dyDescent="0.3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96">
        <v>2</v>
      </c>
      <c r="Q49" s="124"/>
      <c r="R49" s="124"/>
      <c r="S49" s="97"/>
      <c r="T49" s="96"/>
      <c r="U49" s="124"/>
      <c r="V49" s="97"/>
      <c r="W49" s="68"/>
      <c r="X49" s="68"/>
      <c r="Y49" s="68"/>
      <c r="AA49" s="5">
        <v>45</v>
      </c>
    </row>
    <row r="50" spans="2:30" ht="18" customHeight="1" x14ac:dyDescent="0.35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98"/>
      <c r="Q50" s="152"/>
      <c r="R50" s="152"/>
      <c r="S50" s="99"/>
      <c r="T50" s="98"/>
      <c r="U50" s="152"/>
      <c r="V50" s="99"/>
      <c r="W50" s="68"/>
      <c r="X50" s="68"/>
      <c r="Y50" s="68"/>
      <c r="AA50" s="5">
        <v>60</v>
      </c>
    </row>
    <row r="51" spans="2:30" ht="18" customHeight="1" x14ac:dyDescent="0.35">
      <c r="B51" s="102" t="s">
        <v>20</v>
      </c>
      <c r="C51" s="103"/>
      <c r="D51" s="71"/>
      <c r="E51" s="71"/>
      <c r="F51" s="71"/>
      <c r="G51" s="86" t="s">
        <v>17</v>
      </c>
      <c r="H51" s="86"/>
      <c r="I51" s="86"/>
      <c r="J51" s="86"/>
      <c r="K51" s="86"/>
      <c r="L51" s="71">
        <v>10</v>
      </c>
      <c r="M51" s="71"/>
      <c r="N51" s="71"/>
      <c r="O51" s="71"/>
      <c r="P51" s="71">
        <v>0</v>
      </c>
      <c r="Q51" s="71"/>
      <c r="R51" s="71"/>
      <c r="S51" s="71"/>
      <c r="T51" s="71">
        <f>L51*P51</f>
        <v>0</v>
      </c>
      <c r="U51" s="71"/>
      <c r="V51" s="71"/>
      <c r="W51" s="68">
        <f>T51</f>
        <v>0</v>
      </c>
      <c r="X51" s="68"/>
      <c r="Y51" s="68"/>
    </row>
    <row r="52" spans="2:30" ht="18" customHeight="1" x14ac:dyDescent="0.35">
      <c r="B52" s="96"/>
      <c r="C52" s="97"/>
      <c r="D52" s="71"/>
      <c r="E52" s="71"/>
      <c r="F52" s="71"/>
      <c r="G52" s="86"/>
      <c r="H52" s="86"/>
      <c r="I52" s="86"/>
      <c r="J52" s="86"/>
      <c r="K52" s="86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68"/>
      <c r="X52" s="68"/>
      <c r="Y52" s="68"/>
      <c r="AA52" s="14"/>
    </row>
    <row r="53" spans="2:30" ht="18" customHeight="1" x14ac:dyDescent="0.35">
      <c r="B53" s="96"/>
      <c r="C53" s="97"/>
      <c r="D53" s="71"/>
      <c r="E53" s="71"/>
      <c r="F53" s="71"/>
      <c r="G53" s="86"/>
      <c r="H53" s="86"/>
      <c r="I53" s="86"/>
      <c r="J53" s="86"/>
      <c r="K53" s="86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68"/>
      <c r="X53" s="68"/>
      <c r="Y53" s="68"/>
      <c r="AD53" s="14"/>
    </row>
    <row r="54" spans="2:30" ht="18" customHeight="1" x14ac:dyDescent="0.35">
      <c r="B54" s="96"/>
      <c r="C54" s="97"/>
      <c r="D54" s="71"/>
      <c r="E54" s="71"/>
      <c r="F54" s="71"/>
      <c r="G54" s="86" t="s">
        <v>18</v>
      </c>
      <c r="H54" s="86"/>
      <c r="I54" s="86"/>
      <c r="J54" s="86"/>
      <c r="K54" s="86"/>
      <c r="L54" s="71">
        <v>10</v>
      </c>
      <c r="M54" s="71"/>
      <c r="N54" s="71"/>
      <c r="O54" s="71"/>
      <c r="P54" s="71">
        <v>0</v>
      </c>
      <c r="Q54" s="71"/>
      <c r="R54" s="71"/>
      <c r="S54" s="71"/>
      <c r="T54" s="71">
        <f>L54*P54</f>
        <v>0</v>
      </c>
      <c r="U54" s="71"/>
      <c r="V54" s="71"/>
      <c r="W54" s="68">
        <f>T54</f>
        <v>0</v>
      </c>
      <c r="X54" s="68"/>
      <c r="Y54" s="68"/>
      <c r="AA54" s="3" t="s">
        <v>81</v>
      </c>
    </row>
    <row r="55" spans="2:30" ht="18" customHeight="1" x14ac:dyDescent="0.35">
      <c r="B55" s="96"/>
      <c r="C55" s="97"/>
      <c r="D55" s="71"/>
      <c r="E55" s="71"/>
      <c r="F55" s="71"/>
      <c r="G55" s="86"/>
      <c r="H55" s="86"/>
      <c r="I55" s="86"/>
      <c r="J55" s="86"/>
      <c r="K55" s="86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68"/>
      <c r="X55" s="68"/>
      <c r="Y55" s="68"/>
      <c r="AA55" s="5">
        <v>0</v>
      </c>
    </row>
    <row r="56" spans="2:30" ht="18" customHeight="1" x14ac:dyDescent="0.35">
      <c r="B56" s="98"/>
      <c r="C56" s="99"/>
      <c r="D56" s="71"/>
      <c r="E56" s="71"/>
      <c r="F56" s="71"/>
      <c r="G56" s="86"/>
      <c r="H56" s="86"/>
      <c r="I56" s="86"/>
      <c r="J56" s="86"/>
      <c r="K56" s="86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68"/>
      <c r="X56" s="68"/>
      <c r="Y56" s="68"/>
      <c r="AA56" s="5">
        <v>10</v>
      </c>
    </row>
    <row r="57" spans="2:30" ht="19.5" customHeight="1" x14ac:dyDescent="0.35">
      <c r="B57" s="87" t="s">
        <v>60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11"/>
      <c r="U57" s="11"/>
      <c r="V57" s="11"/>
      <c r="W57" s="155">
        <f>W38+W45+W51+W54</f>
        <v>74</v>
      </c>
      <c r="X57" s="156"/>
      <c r="Y57" s="157"/>
    </row>
    <row r="59" spans="2:30" ht="19.5" customHeight="1" x14ac:dyDescent="0.35">
      <c r="B59" s="1" t="s">
        <v>86</v>
      </c>
    </row>
    <row r="60" spans="2:30" ht="15" customHeight="1" x14ac:dyDescent="0.35">
      <c r="B60" s="116" t="s">
        <v>87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</row>
    <row r="61" spans="2:30" ht="15" customHeight="1" x14ac:dyDescent="0.35"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</row>
    <row r="62" spans="2:30" ht="15" customHeight="1" x14ac:dyDescent="0.35"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</row>
    <row r="63" spans="2:30" ht="15" customHeight="1" x14ac:dyDescent="0.35">
      <c r="B63" s="116" t="s">
        <v>88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</row>
    <row r="64" spans="2:30" ht="15" customHeight="1" x14ac:dyDescent="0.35"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</row>
    <row r="65" spans="2:27" ht="15" customHeight="1" x14ac:dyDescent="0.35">
      <c r="B65" s="153" t="s">
        <v>136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</row>
    <row r="66" spans="2:27" ht="15" customHeight="1" x14ac:dyDescent="0.35"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</row>
    <row r="67" spans="2:27" ht="15" customHeight="1" x14ac:dyDescent="0.35">
      <c r="B67" s="153" t="s">
        <v>133</v>
      </c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</row>
    <row r="68" spans="2:27" ht="19.5" customHeight="1" x14ac:dyDescent="0.35">
      <c r="B68" s="1" t="s">
        <v>89</v>
      </c>
    </row>
    <row r="69" spans="2:27" ht="15" customHeight="1" x14ac:dyDescent="0.35">
      <c r="B69" s="116" t="s">
        <v>131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</row>
    <row r="70" spans="2:27" ht="15" customHeight="1" x14ac:dyDescent="0.3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</row>
    <row r="71" spans="2:27" ht="15" customHeight="1" x14ac:dyDescent="0.35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</row>
    <row r="72" spans="2:27" ht="15" customHeight="1" x14ac:dyDescent="0.35">
      <c r="B72" s="116" t="s">
        <v>101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</row>
    <row r="73" spans="2:27" ht="15" customHeight="1" x14ac:dyDescent="0.3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</row>
    <row r="74" spans="2:27" ht="15" customHeight="1" x14ac:dyDescent="0.35">
      <c r="B74" s="170" t="s">
        <v>102</v>
      </c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</row>
    <row r="75" spans="2:27" ht="15" customHeight="1" x14ac:dyDescent="0.35">
      <c r="B75" s="153" t="s">
        <v>103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</row>
    <row r="76" spans="2:27" ht="19.5" customHeight="1" x14ac:dyDescent="0.35">
      <c r="B76" s="1" t="s">
        <v>104</v>
      </c>
    </row>
    <row r="77" spans="2:27" ht="15" customHeight="1" x14ac:dyDescent="0.35">
      <c r="B77" s="116" t="s">
        <v>130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</row>
    <row r="78" spans="2:27" ht="15" customHeight="1" x14ac:dyDescent="0.3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</row>
    <row r="79" spans="2:27" ht="15" customHeight="1" x14ac:dyDescent="0.3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</row>
    <row r="80" spans="2:27" ht="15" customHeight="1" x14ac:dyDescent="0.35">
      <c r="B80" s="116" t="s">
        <v>105</v>
      </c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</row>
    <row r="81" spans="2:27" ht="15" customHeight="1" x14ac:dyDescent="0.35">
      <c r="B81" s="153" t="s">
        <v>106</v>
      </c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</row>
    <row r="82" spans="2:27" ht="15" customHeight="1" x14ac:dyDescent="0.35">
      <c r="B82" s="153" t="s">
        <v>107</v>
      </c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</row>
    <row r="83" spans="2:27" x14ac:dyDescent="0.35">
      <c r="B83" s="154" t="s">
        <v>108</v>
      </c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</row>
    <row r="84" spans="2:27" ht="15" customHeight="1" x14ac:dyDescent="0.35">
      <c r="B84" s="116" t="s">
        <v>132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</row>
    <row r="85" spans="2:27" ht="15" customHeight="1" x14ac:dyDescent="0.3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</row>
    <row r="86" spans="2:27" ht="15" customHeight="1" x14ac:dyDescent="0.3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</row>
    <row r="87" spans="2:27" ht="15" customHeight="1" x14ac:dyDescent="0.35">
      <c r="B87" s="116" t="s">
        <v>109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</row>
    <row r="88" spans="2:27" ht="15" customHeight="1" x14ac:dyDescent="0.35">
      <c r="C88" s="8" t="s">
        <v>110</v>
      </c>
    </row>
    <row r="89" spans="2:27" ht="15" customHeight="1" x14ac:dyDescent="0.35">
      <c r="C89" s="8" t="s">
        <v>111</v>
      </c>
    </row>
    <row r="90" spans="2:27" ht="15" customHeight="1" x14ac:dyDescent="0.35">
      <c r="C90" s="8" t="s">
        <v>112</v>
      </c>
    </row>
    <row r="91" spans="2:27" ht="15" customHeight="1" x14ac:dyDescent="0.35">
      <c r="C91" s="8" t="s">
        <v>113</v>
      </c>
    </row>
    <row r="92" spans="2:27" ht="15" customHeight="1" x14ac:dyDescent="0.35">
      <c r="C92" s="3"/>
      <c r="D92" s="8" t="s">
        <v>114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2:27" ht="15" customHeight="1" x14ac:dyDescent="0.35">
      <c r="C93" s="3"/>
      <c r="D93" s="8" t="s">
        <v>115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2:27" ht="15" customHeight="1" x14ac:dyDescent="0.35"/>
    <row r="95" spans="2:27" ht="19.5" customHeight="1" x14ac:dyDescent="0.35">
      <c r="B95" s="158" t="s">
        <v>21</v>
      </c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</row>
    <row r="96" spans="2:27" ht="58.5" customHeight="1" x14ac:dyDescent="0.35">
      <c r="B96" s="189" t="s">
        <v>152</v>
      </c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1"/>
    </row>
    <row r="97" spans="2:27" ht="19.5" customHeight="1" x14ac:dyDescent="0.35">
      <c r="B97" s="160" t="s">
        <v>22</v>
      </c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</row>
    <row r="98" spans="2:27" ht="19.5" customHeight="1" x14ac:dyDescent="0.35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</row>
    <row r="99" spans="2:27" ht="19.5" customHeight="1" x14ac:dyDescent="0.35">
      <c r="B99" s="71" t="s">
        <v>9</v>
      </c>
      <c r="C99" s="71"/>
      <c r="D99" s="102" t="s">
        <v>126</v>
      </c>
      <c r="E99" s="151"/>
      <c r="F99" s="151"/>
      <c r="G99" s="103"/>
      <c r="H99" s="86" t="s">
        <v>23</v>
      </c>
      <c r="I99" s="71"/>
      <c r="J99" s="71"/>
      <c r="K99" s="86" t="s">
        <v>24</v>
      </c>
      <c r="L99" s="71"/>
      <c r="M99" s="71"/>
      <c r="N99" s="86" t="s">
        <v>2</v>
      </c>
      <c r="O99" s="71"/>
      <c r="P99" s="71"/>
      <c r="Q99" s="86" t="s">
        <v>3</v>
      </c>
      <c r="R99" s="71"/>
      <c r="S99" s="71"/>
      <c r="T99" s="86" t="s">
        <v>25</v>
      </c>
      <c r="U99" s="71"/>
      <c r="V99" s="71"/>
      <c r="W99" s="86" t="s">
        <v>80</v>
      </c>
      <c r="X99" s="71"/>
      <c r="Y99" s="71"/>
    </row>
    <row r="100" spans="2:27" ht="19.5" customHeight="1" x14ac:dyDescent="0.35">
      <c r="B100" s="71"/>
      <c r="C100" s="71"/>
      <c r="D100" s="98"/>
      <c r="E100" s="152"/>
      <c r="F100" s="152"/>
      <c r="G100" s="99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</row>
    <row r="101" spans="2:27" ht="19.5" customHeight="1" x14ac:dyDescent="0.35">
      <c r="B101" s="71"/>
      <c r="C101" s="71"/>
      <c r="D101" s="102" t="s">
        <v>8</v>
      </c>
      <c r="E101" s="151"/>
      <c r="F101" s="151"/>
      <c r="G101" s="103"/>
      <c r="H101" s="71">
        <v>1</v>
      </c>
      <c r="I101" s="71"/>
      <c r="J101" s="71"/>
      <c r="K101" s="71">
        <v>2</v>
      </c>
      <c r="L101" s="71"/>
      <c r="M101" s="71"/>
      <c r="N101" s="71">
        <v>5</v>
      </c>
      <c r="O101" s="71"/>
      <c r="P101" s="71"/>
      <c r="Q101" s="71">
        <v>7</v>
      </c>
      <c r="R101" s="71"/>
      <c r="S101" s="71"/>
      <c r="T101" s="71">
        <v>10</v>
      </c>
      <c r="U101" s="71"/>
      <c r="V101" s="71"/>
      <c r="W101" s="68">
        <v>10</v>
      </c>
      <c r="X101" s="68"/>
      <c r="Y101" s="68"/>
      <c r="AA101" s="3" t="s">
        <v>81</v>
      </c>
    </row>
    <row r="102" spans="2:27" ht="19.5" customHeight="1" x14ac:dyDescent="0.35">
      <c r="B102" s="71"/>
      <c r="C102" s="71"/>
      <c r="D102" s="98"/>
      <c r="E102" s="152"/>
      <c r="F102" s="152"/>
      <c r="G102" s="99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68"/>
      <c r="X102" s="68"/>
      <c r="Y102" s="68"/>
      <c r="AA102" s="5">
        <v>0</v>
      </c>
    </row>
    <row r="103" spans="2:27" ht="19.5" customHeight="1" x14ac:dyDescent="0.35">
      <c r="B103" s="71"/>
      <c r="C103" s="71"/>
      <c r="D103" s="102" t="s">
        <v>8</v>
      </c>
      <c r="E103" s="151"/>
      <c r="F103" s="151"/>
      <c r="G103" s="103"/>
      <c r="H103" s="71">
        <v>1</v>
      </c>
      <c r="I103" s="71"/>
      <c r="J103" s="71"/>
      <c r="K103" s="71">
        <v>2</v>
      </c>
      <c r="L103" s="71"/>
      <c r="M103" s="71"/>
      <c r="N103" s="71">
        <v>5</v>
      </c>
      <c r="O103" s="71"/>
      <c r="P103" s="71"/>
      <c r="Q103" s="71">
        <v>7</v>
      </c>
      <c r="R103" s="71"/>
      <c r="S103" s="71"/>
      <c r="T103" s="71">
        <v>10</v>
      </c>
      <c r="U103" s="71"/>
      <c r="V103" s="71"/>
      <c r="W103" s="68">
        <v>0</v>
      </c>
      <c r="X103" s="68"/>
      <c r="Y103" s="68"/>
      <c r="AA103" s="5">
        <v>1</v>
      </c>
    </row>
    <row r="104" spans="2:27" ht="19.5" customHeight="1" x14ac:dyDescent="0.35">
      <c r="B104" s="71"/>
      <c r="C104" s="71"/>
      <c r="D104" s="98"/>
      <c r="E104" s="152"/>
      <c r="F104" s="152"/>
      <c r="G104" s="99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68"/>
      <c r="X104" s="68"/>
      <c r="Y104" s="68"/>
      <c r="AA104" s="5">
        <v>2</v>
      </c>
    </row>
    <row r="105" spans="2:27" ht="19.5" customHeight="1" x14ac:dyDescent="0.35">
      <c r="B105" s="71"/>
      <c r="C105" s="71"/>
      <c r="D105" s="102" t="s">
        <v>8</v>
      </c>
      <c r="E105" s="151"/>
      <c r="F105" s="151"/>
      <c r="G105" s="103"/>
      <c r="H105" s="71">
        <v>1</v>
      </c>
      <c r="I105" s="71"/>
      <c r="J105" s="71"/>
      <c r="K105" s="71">
        <v>2</v>
      </c>
      <c r="L105" s="71"/>
      <c r="M105" s="71"/>
      <c r="N105" s="71">
        <v>5</v>
      </c>
      <c r="O105" s="71"/>
      <c r="P105" s="71"/>
      <c r="Q105" s="71">
        <v>7</v>
      </c>
      <c r="R105" s="71"/>
      <c r="S105" s="71"/>
      <c r="T105" s="71">
        <v>10</v>
      </c>
      <c r="U105" s="71"/>
      <c r="V105" s="71"/>
      <c r="W105" s="68">
        <v>10</v>
      </c>
      <c r="X105" s="68"/>
      <c r="Y105" s="68"/>
      <c r="AA105" s="5">
        <v>5</v>
      </c>
    </row>
    <row r="106" spans="2:27" ht="19.5" customHeight="1" x14ac:dyDescent="0.35">
      <c r="B106" s="71"/>
      <c r="C106" s="71"/>
      <c r="D106" s="98"/>
      <c r="E106" s="152"/>
      <c r="F106" s="152"/>
      <c r="G106" s="99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68"/>
      <c r="X106" s="68"/>
      <c r="Y106" s="68"/>
      <c r="AA106" s="5">
        <v>7</v>
      </c>
    </row>
    <row r="107" spans="2:27" ht="19.5" customHeight="1" x14ac:dyDescent="0.35">
      <c r="B107" s="71"/>
      <c r="C107" s="71"/>
      <c r="D107" s="102" t="s">
        <v>8</v>
      </c>
      <c r="E107" s="151"/>
      <c r="F107" s="151"/>
      <c r="G107" s="103"/>
      <c r="H107" s="71">
        <v>1</v>
      </c>
      <c r="I107" s="71"/>
      <c r="J107" s="71"/>
      <c r="K107" s="71">
        <v>2</v>
      </c>
      <c r="L107" s="71"/>
      <c r="M107" s="71"/>
      <c r="N107" s="71">
        <v>5</v>
      </c>
      <c r="O107" s="71"/>
      <c r="P107" s="71"/>
      <c r="Q107" s="71">
        <v>7</v>
      </c>
      <c r="R107" s="71"/>
      <c r="S107" s="71"/>
      <c r="T107" s="71">
        <v>10</v>
      </c>
      <c r="U107" s="71"/>
      <c r="V107" s="71"/>
      <c r="W107" s="68">
        <v>10</v>
      </c>
      <c r="X107" s="68"/>
      <c r="Y107" s="68"/>
      <c r="AA107" s="5">
        <v>10</v>
      </c>
    </row>
    <row r="108" spans="2:27" ht="19.5" customHeight="1" x14ac:dyDescent="0.35">
      <c r="B108" s="71"/>
      <c r="C108" s="71"/>
      <c r="D108" s="98"/>
      <c r="E108" s="152"/>
      <c r="F108" s="152"/>
      <c r="G108" s="99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68"/>
      <c r="X108" s="68"/>
      <c r="Y108" s="68"/>
    </row>
    <row r="109" spans="2:27" ht="19.5" customHeight="1" x14ac:dyDescent="0.35">
      <c r="B109" s="102" t="s">
        <v>19</v>
      </c>
      <c r="C109" s="103"/>
      <c r="D109" s="144" t="s">
        <v>26</v>
      </c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2:27" ht="19.5" customHeight="1" x14ac:dyDescent="0.35">
      <c r="B110" s="96"/>
      <c r="C110" s="97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2:27" ht="19.5" customHeight="1" x14ac:dyDescent="0.35">
      <c r="B111" s="96"/>
      <c r="C111" s="97"/>
      <c r="D111" s="145"/>
      <c r="E111" s="146"/>
      <c r="F111" s="133" t="s">
        <v>11</v>
      </c>
      <c r="G111" s="138"/>
      <c r="H111" s="138"/>
      <c r="I111" s="138"/>
      <c r="J111" s="138"/>
      <c r="K111" s="134"/>
      <c r="L111" s="86" t="s">
        <v>12</v>
      </c>
      <c r="M111" s="71"/>
      <c r="N111" s="71"/>
      <c r="O111" s="71"/>
      <c r="P111" s="86" t="s">
        <v>13</v>
      </c>
      <c r="Q111" s="86"/>
      <c r="R111" s="86"/>
      <c r="S111" s="86"/>
      <c r="T111" s="71" t="s">
        <v>14</v>
      </c>
      <c r="U111" s="71"/>
      <c r="V111" s="71"/>
    </row>
    <row r="112" spans="2:27" ht="19.5" customHeight="1" x14ac:dyDescent="0.35">
      <c r="B112" s="96"/>
      <c r="C112" s="97"/>
      <c r="D112" s="147"/>
      <c r="E112" s="148"/>
      <c r="F112" s="135"/>
      <c r="G112" s="125"/>
      <c r="H112" s="125"/>
      <c r="I112" s="125"/>
      <c r="J112" s="125"/>
      <c r="K112" s="126"/>
      <c r="L112" s="86"/>
      <c r="M112" s="71"/>
      <c r="N112" s="71"/>
      <c r="O112" s="71"/>
      <c r="P112" s="86"/>
      <c r="Q112" s="86"/>
      <c r="R112" s="86"/>
      <c r="S112" s="86"/>
      <c r="T112" s="71"/>
      <c r="U112" s="71"/>
      <c r="V112" s="71"/>
    </row>
    <row r="113" spans="2:22" ht="19.5" customHeight="1" x14ac:dyDescent="0.35">
      <c r="B113" s="96"/>
      <c r="C113" s="97"/>
      <c r="D113" s="147"/>
      <c r="E113" s="148"/>
      <c r="F113" s="135"/>
      <c r="G113" s="125"/>
      <c r="H113" s="125"/>
      <c r="I113" s="125"/>
      <c r="J113" s="125"/>
      <c r="K113" s="126"/>
      <c r="L113" s="71"/>
      <c r="M113" s="71"/>
      <c r="N113" s="71"/>
      <c r="O113" s="71"/>
      <c r="P113" s="86"/>
      <c r="Q113" s="86"/>
      <c r="R113" s="86"/>
      <c r="S113" s="86"/>
      <c r="T113" s="71"/>
      <c r="U113" s="71"/>
      <c r="V113" s="71"/>
    </row>
    <row r="114" spans="2:22" ht="19.5" customHeight="1" x14ac:dyDescent="0.35">
      <c r="B114" s="96"/>
      <c r="C114" s="97"/>
      <c r="D114" s="149"/>
      <c r="E114" s="150"/>
      <c r="F114" s="136"/>
      <c r="G114" s="139"/>
      <c r="H114" s="139"/>
      <c r="I114" s="139"/>
      <c r="J114" s="139"/>
      <c r="K114" s="137"/>
      <c r="L114" s="71"/>
      <c r="M114" s="71"/>
      <c r="N114" s="71"/>
      <c r="O114" s="71"/>
      <c r="P114" s="86"/>
      <c r="Q114" s="86"/>
      <c r="R114" s="86"/>
      <c r="S114" s="86"/>
      <c r="T114" s="71"/>
      <c r="U114" s="71"/>
      <c r="V114" s="71"/>
    </row>
    <row r="115" spans="2:22" ht="19.5" customHeight="1" x14ac:dyDescent="0.35">
      <c r="B115" s="96"/>
      <c r="C115" s="97"/>
      <c r="D115" s="102" t="s">
        <v>8</v>
      </c>
      <c r="E115" s="103"/>
      <c r="F115" s="133" t="s">
        <v>27</v>
      </c>
      <c r="G115" s="138"/>
      <c r="H115" s="138"/>
      <c r="I115" s="138"/>
      <c r="J115" s="138"/>
      <c r="K115" s="134"/>
      <c r="L115" s="71">
        <v>10</v>
      </c>
      <c r="M115" s="71"/>
      <c r="N115" s="71"/>
      <c r="O115" s="71"/>
      <c r="P115" s="141">
        <v>1</v>
      </c>
      <c r="Q115" s="141">
        <v>1</v>
      </c>
      <c r="R115" s="141">
        <v>1</v>
      </c>
      <c r="S115" s="141">
        <v>1</v>
      </c>
      <c r="T115" s="142">
        <f t="shared" ref="T115:T126" si="0">L115*P115</f>
        <v>10</v>
      </c>
      <c r="U115" s="142"/>
      <c r="V115" s="142"/>
    </row>
    <row r="116" spans="2:22" ht="19.5" customHeight="1" x14ac:dyDescent="0.35">
      <c r="B116" s="96"/>
      <c r="C116" s="97"/>
      <c r="D116" s="96"/>
      <c r="E116" s="97"/>
      <c r="F116" s="136"/>
      <c r="G116" s="139"/>
      <c r="H116" s="139"/>
      <c r="I116" s="139"/>
      <c r="J116" s="139"/>
      <c r="K116" s="137"/>
      <c r="L116" s="71"/>
      <c r="M116" s="71"/>
      <c r="N116" s="71"/>
      <c r="O116" s="71"/>
      <c r="P116" s="141">
        <v>1</v>
      </c>
      <c r="Q116" s="141">
        <v>1</v>
      </c>
      <c r="R116" s="141">
        <v>1</v>
      </c>
      <c r="S116" s="141">
        <v>1</v>
      </c>
      <c r="T116" s="142"/>
      <c r="U116" s="142"/>
      <c r="V116" s="142"/>
    </row>
    <row r="117" spans="2:22" ht="19.5" customHeight="1" x14ac:dyDescent="0.35">
      <c r="B117" s="96"/>
      <c r="C117" s="97"/>
      <c r="D117" s="96"/>
      <c r="E117" s="97"/>
      <c r="F117" s="133" t="s">
        <v>28</v>
      </c>
      <c r="G117" s="138"/>
      <c r="H117" s="138"/>
      <c r="I117" s="138"/>
      <c r="J117" s="138"/>
      <c r="K117" s="134"/>
      <c r="L117" s="71">
        <v>10</v>
      </c>
      <c r="M117" s="71"/>
      <c r="N117" s="71"/>
      <c r="O117" s="71"/>
      <c r="P117" s="141">
        <v>1</v>
      </c>
      <c r="Q117" s="141">
        <v>1</v>
      </c>
      <c r="R117" s="141">
        <v>1</v>
      </c>
      <c r="S117" s="141">
        <v>1</v>
      </c>
      <c r="T117" s="142">
        <f t="shared" si="0"/>
        <v>10</v>
      </c>
      <c r="U117" s="142"/>
      <c r="V117" s="142"/>
    </row>
    <row r="118" spans="2:22" ht="19.5" customHeight="1" x14ac:dyDescent="0.35">
      <c r="B118" s="96"/>
      <c r="C118" s="97"/>
      <c r="D118" s="96"/>
      <c r="E118" s="97"/>
      <c r="F118" s="136"/>
      <c r="G118" s="139"/>
      <c r="H118" s="139"/>
      <c r="I118" s="139"/>
      <c r="J118" s="139"/>
      <c r="K118" s="137"/>
      <c r="L118" s="71"/>
      <c r="M118" s="71"/>
      <c r="N118" s="71"/>
      <c r="O118" s="71"/>
      <c r="P118" s="141">
        <v>1</v>
      </c>
      <c r="Q118" s="141">
        <v>1</v>
      </c>
      <c r="R118" s="141">
        <v>1</v>
      </c>
      <c r="S118" s="141">
        <v>1</v>
      </c>
      <c r="T118" s="142"/>
      <c r="U118" s="142"/>
      <c r="V118" s="142"/>
    </row>
    <row r="119" spans="2:22" ht="19.5" customHeight="1" x14ac:dyDescent="0.35">
      <c r="B119" s="96"/>
      <c r="C119" s="97"/>
      <c r="D119" s="96"/>
      <c r="E119" s="97"/>
      <c r="F119" s="133" t="s">
        <v>29</v>
      </c>
      <c r="G119" s="138"/>
      <c r="H119" s="138"/>
      <c r="I119" s="138"/>
      <c r="J119" s="138"/>
      <c r="K119" s="134"/>
      <c r="L119" s="71">
        <v>10</v>
      </c>
      <c r="M119" s="71"/>
      <c r="N119" s="71"/>
      <c r="O119" s="71"/>
      <c r="P119" s="141">
        <v>1</v>
      </c>
      <c r="Q119" s="141">
        <v>1</v>
      </c>
      <c r="R119" s="141">
        <v>1</v>
      </c>
      <c r="S119" s="141">
        <v>1</v>
      </c>
      <c r="T119" s="142">
        <f t="shared" si="0"/>
        <v>10</v>
      </c>
      <c r="U119" s="142"/>
      <c r="V119" s="142"/>
    </row>
    <row r="120" spans="2:22" ht="19.5" customHeight="1" x14ac:dyDescent="0.35">
      <c r="B120" s="96"/>
      <c r="C120" s="97"/>
      <c r="D120" s="96"/>
      <c r="E120" s="97"/>
      <c r="F120" s="136"/>
      <c r="G120" s="139"/>
      <c r="H120" s="139"/>
      <c r="I120" s="139"/>
      <c r="J120" s="139"/>
      <c r="K120" s="137"/>
      <c r="L120" s="71"/>
      <c r="M120" s="71"/>
      <c r="N120" s="71"/>
      <c r="O120" s="71"/>
      <c r="P120" s="141">
        <v>1</v>
      </c>
      <c r="Q120" s="141">
        <v>1</v>
      </c>
      <c r="R120" s="141">
        <v>1</v>
      </c>
      <c r="S120" s="141">
        <v>1</v>
      </c>
      <c r="T120" s="142"/>
      <c r="U120" s="142"/>
      <c r="V120" s="142"/>
    </row>
    <row r="121" spans="2:22" ht="19.5" customHeight="1" x14ac:dyDescent="0.35">
      <c r="B121" s="96"/>
      <c r="C121" s="97"/>
      <c r="D121" s="96"/>
      <c r="E121" s="97"/>
      <c r="F121" s="133" t="s">
        <v>30</v>
      </c>
      <c r="G121" s="138"/>
      <c r="H121" s="138"/>
      <c r="I121" s="138"/>
      <c r="J121" s="138"/>
      <c r="K121" s="134"/>
      <c r="L121" s="71">
        <v>10</v>
      </c>
      <c r="M121" s="71"/>
      <c r="N121" s="71"/>
      <c r="O121" s="71"/>
      <c r="P121" s="141">
        <v>1</v>
      </c>
      <c r="Q121" s="141">
        <v>1</v>
      </c>
      <c r="R121" s="141">
        <v>1</v>
      </c>
      <c r="S121" s="141">
        <v>1</v>
      </c>
      <c r="T121" s="142">
        <f t="shared" si="0"/>
        <v>10</v>
      </c>
      <c r="U121" s="142"/>
      <c r="V121" s="142"/>
    </row>
    <row r="122" spans="2:22" ht="19.5" customHeight="1" x14ac:dyDescent="0.35">
      <c r="B122" s="98"/>
      <c r="C122" s="99"/>
      <c r="D122" s="98"/>
      <c r="E122" s="99"/>
      <c r="F122" s="136"/>
      <c r="G122" s="139"/>
      <c r="H122" s="139"/>
      <c r="I122" s="139"/>
      <c r="J122" s="139"/>
      <c r="K122" s="137"/>
      <c r="L122" s="71"/>
      <c r="M122" s="71"/>
      <c r="N122" s="71"/>
      <c r="O122" s="71"/>
      <c r="P122" s="141">
        <v>1</v>
      </c>
      <c r="Q122" s="141">
        <v>1</v>
      </c>
      <c r="R122" s="141">
        <v>1</v>
      </c>
      <c r="S122" s="141">
        <v>1</v>
      </c>
      <c r="T122" s="142"/>
      <c r="U122" s="142"/>
      <c r="V122" s="142"/>
    </row>
    <row r="123" spans="2:22" ht="19.5" customHeight="1" x14ac:dyDescent="0.35">
      <c r="B123" s="71" t="s">
        <v>20</v>
      </c>
      <c r="C123" s="71"/>
      <c r="D123" s="71" t="s">
        <v>8</v>
      </c>
      <c r="E123" s="71"/>
      <c r="F123" s="86" t="s">
        <v>31</v>
      </c>
      <c r="G123" s="86"/>
      <c r="H123" s="86"/>
      <c r="I123" s="86"/>
      <c r="J123" s="86"/>
      <c r="K123" s="86"/>
      <c r="L123" s="71">
        <v>10</v>
      </c>
      <c r="M123" s="71"/>
      <c r="N123" s="71"/>
      <c r="O123" s="71"/>
      <c r="P123" s="141">
        <v>1</v>
      </c>
      <c r="Q123" s="141">
        <v>1</v>
      </c>
      <c r="R123" s="141">
        <v>1</v>
      </c>
      <c r="S123" s="141">
        <v>1</v>
      </c>
      <c r="T123" s="142">
        <f t="shared" si="0"/>
        <v>10</v>
      </c>
      <c r="U123" s="142"/>
      <c r="V123" s="142"/>
    </row>
    <row r="124" spans="2:22" ht="19.5" customHeight="1" x14ac:dyDescent="0.35">
      <c r="B124" s="71"/>
      <c r="C124" s="71"/>
      <c r="D124" s="71"/>
      <c r="E124" s="71"/>
      <c r="F124" s="86"/>
      <c r="G124" s="86"/>
      <c r="H124" s="86"/>
      <c r="I124" s="86"/>
      <c r="J124" s="86"/>
      <c r="K124" s="86"/>
      <c r="L124" s="71"/>
      <c r="M124" s="71"/>
      <c r="N124" s="71"/>
      <c r="O124" s="71"/>
      <c r="P124" s="141">
        <v>1</v>
      </c>
      <c r="Q124" s="141">
        <v>1</v>
      </c>
      <c r="R124" s="141">
        <v>1</v>
      </c>
      <c r="S124" s="141">
        <v>1</v>
      </c>
      <c r="T124" s="142"/>
      <c r="U124" s="142"/>
      <c r="V124" s="142"/>
    </row>
    <row r="125" spans="2:22" ht="19.5" customHeight="1" x14ac:dyDescent="0.35">
      <c r="B125" s="71"/>
      <c r="C125" s="71"/>
      <c r="D125" s="71"/>
      <c r="E125" s="71"/>
      <c r="F125" s="86"/>
      <c r="G125" s="86"/>
      <c r="H125" s="86"/>
      <c r="I125" s="86"/>
      <c r="J125" s="86"/>
      <c r="K125" s="86"/>
      <c r="L125" s="71"/>
      <c r="M125" s="71"/>
      <c r="N125" s="71"/>
      <c r="O125" s="71"/>
      <c r="P125" s="141">
        <v>1</v>
      </c>
      <c r="Q125" s="141">
        <v>1</v>
      </c>
      <c r="R125" s="141">
        <v>1</v>
      </c>
      <c r="S125" s="141">
        <v>1</v>
      </c>
      <c r="T125" s="142"/>
      <c r="U125" s="142"/>
      <c r="V125" s="142"/>
    </row>
    <row r="126" spans="2:22" ht="19.5" customHeight="1" x14ac:dyDescent="0.35">
      <c r="B126" s="71"/>
      <c r="C126" s="71"/>
      <c r="D126" s="71"/>
      <c r="E126" s="71"/>
      <c r="F126" s="86" t="s">
        <v>32</v>
      </c>
      <c r="G126" s="86"/>
      <c r="H126" s="86"/>
      <c r="I126" s="86"/>
      <c r="J126" s="86"/>
      <c r="K126" s="86"/>
      <c r="L126" s="71">
        <v>10</v>
      </c>
      <c r="M126" s="71"/>
      <c r="N126" s="71"/>
      <c r="O126" s="71"/>
      <c r="P126" s="141">
        <v>1</v>
      </c>
      <c r="Q126" s="141">
        <v>1</v>
      </c>
      <c r="R126" s="141">
        <v>1</v>
      </c>
      <c r="S126" s="141">
        <v>1</v>
      </c>
      <c r="T126" s="142">
        <f t="shared" si="0"/>
        <v>10</v>
      </c>
      <c r="U126" s="142"/>
      <c r="V126" s="142"/>
    </row>
    <row r="127" spans="2:22" ht="19.5" customHeight="1" x14ac:dyDescent="0.35">
      <c r="B127" s="71"/>
      <c r="C127" s="71"/>
      <c r="D127" s="71"/>
      <c r="E127" s="71"/>
      <c r="F127" s="86"/>
      <c r="G127" s="86"/>
      <c r="H127" s="86"/>
      <c r="I127" s="86"/>
      <c r="J127" s="86"/>
      <c r="K127" s="86"/>
      <c r="L127" s="71"/>
      <c r="M127" s="71"/>
      <c r="N127" s="71"/>
      <c r="O127" s="71"/>
      <c r="P127" s="141">
        <v>1</v>
      </c>
      <c r="Q127" s="141">
        <v>1</v>
      </c>
      <c r="R127" s="141">
        <v>1</v>
      </c>
      <c r="S127" s="141">
        <v>1</v>
      </c>
      <c r="T127" s="142"/>
      <c r="U127" s="142"/>
      <c r="V127" s="142"/>
    </row>
    <row r="128" spans="2:22" ht="19.5" customHeight="1" x14ac:dyDescent="0.35">
      <c r="B128" s="71"/>
      <c r="C128" s="71"/>
      <c r="D128" s="71"/>
      <c r="E128" s="71"/>
      <c r="F128" s="86"/>
      <c r="G128" s="86"/>
      <c r="H128" s="86"/>
      <c r="I128" s="86"/>
      <c r="J128" s="86"/>
      <c r="K128" s="86"/>
      <c r="L128" s="71"/>
      <c r="M128" s="71"/>
      <c r="N128" s="71"/>
      <c r="O128" s="71"/>
      <c r="P128" s="141">
        <v>1</v>
      </c>
      <c r="Q128" s="141">
        <v>1</v>
      </c>
      <c r="R128" s="141">
        <v>1</v>
      </c>
      <c r="S128" s="141">
        <v>1</v>
      </c>
      <c r="T128" s="142"/>
      <c r="U128" s="142"/>
      <c r="V128" s="142"/>
    </row>
    <row r="129" spans="2:28" ht="19.5" customHeight="1" x14ac:dyDescent="0.35">
      <c r="B129" s="87" t="s">
        <v>59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140">
        <f>W101+W103+W105+W107+T115+T117+T119+T121+T123+T126</f>
        <v>90</v>
      </c>
      <c r="U129" s="140"/>
      <c r="V129" s="140"/>
    </row>
    <row r="130" spans="2:28" ht="19.5" customHeight="1" x14ac:dyDescent="0.35"/>
    <row r="131" spans="2:28" ht="19.5" customHeight="1" x14ac:dyDescent="0.35">
      <c r="B131" s="1" t="s">
        <v>129</v>
      </c>
    </row>
    <row r="132" spans="2:28" ht="15" customHeight="1" x14ac:dyDescent="0.35">
      <c r="B132" s="116" t="s">
        <v>61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</row>
    <row r="133" spans="2:28" ht="15" customHeight="1" x14ac:dyDescent="0.35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AA133" s="17" t="s">
        <v>66</v>
      </c>
      <c r="AB133" s="16"/>
    </row>
    <row r="134" spans="2:28" ht="15" customHeight="1" x14ac:dyDescent="0.35">
      <c r="B134" s="143" t="s">
        <v>62</v>
      </c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AA134" s="18">
        <v>0</v>
      </c>
      <c r="AB134" s="16"/>
    </row>
    <row r="135" spans="2:28" ht="15" customHeight="1" x14ac:dyDescent="0.35"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AA135" s="18">
        <v>0.5</v>
      </c>
      <c r="AB135" s="16"/>
    </row>
    <row r="136" spans="2:28" ht="15" customHeight="1" x14ac:dyDescent="0.35">
      <c r="B136" s="116" t="s">
        <v>63</v>
      </c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AA136" s="18">
        <v>0.75</v>
      </c>
      <c r="AB136" s="16"/>
    </row>
    <row r="137" spans="2:28" ht="15" customHeight="1" x14ac:dyDescent="0.35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AA137" s="18">
        <v>1</v>
      </c>
      <c r="AB137" s="16"/>
    </row>
    <row r="138" spans="2:28" ht="15" customHeight="1" x14ac:dyDescent="0.35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</row>
    <row r="139" spans="2:28" ht="15" customHeight="1" x14ac:dyDescent="0.35">
      <c r="B139" s="116" t="s">
        <v>64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</row>
    <row r="140" spans="2:28" ht="15" customHeight="1" x14ac:dyDescent="0.35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</row>
    <row r="141" spans="2:28" ht="15" customHeight="1" x14ac:dyDescent="0.35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</row>
    <row r="142" spans="2:28" ht="15" customHeight="1" x14ac:dyDescent="0.35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</row>
    <row r="143" spans="2:28" ht="14.25" customHeight="1" x14ac:dyDescent="0.35"/>
    <row r="144" spans="2:28" ht="19.5" customHeight="1" x14ac:dyDescent="0.35">
      <c r="B144" s="93" t="s">
        <v>33</v>
      </c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5"/>
      <c r="Z144" s="9"/>
      <c r="AA144" s="10"/>
      <c r="AB144" s="10"/>
    </row>
    <row r="145" spans="1:25" ht="19.5" customHeight="1" x14ac:dyDescent="0.35">
      <c r="B145" s="71" t="s">
        <v>36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86" t="s">
        <v>65</v>
      </c>
      <c r="P145" s="86"/>
      <c r="Q145" s="86"/>
      <c r="R145" s="86"/>
      <c r="S145" s="86"/>
      <c r="T145" s="86"/>
      <c r="U145" s="133" t="s">
        <v>35</v>
      </c>
      <c r="V145" s="134"/>
      <c r="W145" s="133" t="s">
        <v>34</v>
      </c>
      <c r="X145" s="138"/>
      <c r="Y145" s="134"/>
    </row>
    <row r="146" spans="1:25" ht="19.5" customHeight="1" x14ac:dyDescent="0.35">
      <c r="B146" s="71" t="s">
        <v>37</v>
      </c>
      <c r="C146" s="71"/>
      <c r="D146" s="71" t="s">
        <v>38</v>
      </c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86"/>
      <c r="P146" s="86"/>
      <c r="Q146" s="86"/>
      <c r="R146" s="86"/>
      <c r="S146" s="86"/>
      <c r="T146" s="86"/>
      <c r="U146" s="135"/>
      <c r="V146" s="126"/>
      <c r="W146" s="135"/>
      <c r="X146" s="125"/>
      <c r="Y146" s="126"/>
    </row>
    <row r="147" spans="1:25" ht="19.5" customHeight="1" x14ac:dyDescent="0.35"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86"/>
      <c r="P147" s="86"/>
      <c r="Q147" s="86"/>
      <c r="R147" s="86"/>
      <c r="S147" s="86"/>
      <c r="T147" s="86"/>
      <c r="U147" s="136"/>
      <c r="V147" s="137"/>
      <c r="W147" s="136"/>
      <c r="X147" s="139"/>
      <c r="Y147" s="137"/>
    </row>
    <row r="148" spans="1:25" ht="19.5" customHeight="1" x14ac:dyDescent="0.35">
      <c r="B148" s="102" t="s">
        <v>39</v>
      </c>
      <c r="C148" s="103"/>
      <c r="D148" s="104" t="s">
        <v>40</v>
      </c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6"/>
    </row>
    <row r="149" spans="1:25" ht="19.5" customHeight="1" x14ac:dyDescent="0.35">
      <c r="A149" s="2"/>
      <c r="B149" s="124" t="s">
        <v>41</v>
      </c>
      <c r="C149" s="97"/>
      <c r="D149" s="112" t="s">
        <v>42</v>
      </c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08">
        <v>1</v>
      </c>
      <c r="P149" s="108"/>
      <c r="Q149" s="108"/>
      <c r="R149" s="108"/>
      <c r="S149" s="108"/>
      <c r="T149" s="109"/>
      <c r="U149" s="82">
        <v>15</v>
      </c>
      <c r="V149" s="83"/>
      <c r="W149" s="82">
        <f>(O149*U149)+(O152*U152)</f>
        <v>25</v>
      </c>
      <c r="X149" s="107"/>
      <c r="Y149" s="83"/>
    </row>
    <row r="150" spans="1:25" ht="19.5" customHeight="1" x14ac:dyDescent="0.35">
      <c r="A150" s="2"/>
      <c r="B150" s="124"/>
      <c r="C150" s="97"/>
      <c r="D150" s="115"/>
      <c r="E150" s="116"/>
      <c r="F150" s="116"/>
      <c r="G150" s="116"/>
      <c r="H150" s="116"/>
      <c r="I150" s="116"/>
      <c r="J150" s="116"/>
      <c r="K150" s="116"/>
      <c r="L150" s="116"/>
      <c r="M150" s="116"/>
      <c r="N150" s="117"/>
      <c r="O150" s="110"/>
      <c r="P150" s="110"/>
      <c r="Q150" s="110"/>
      <c r="R150" s="110"/>
      <c r="S150" s="110"/>
      <c r="T150" s="111"/>
      <c r="U150" s="100"/>
      <c r="V150" s="101"/>
      <c r="W150" s="100"/>
      <c r="X150" s="69"/>
      <c r="Y150" s="101"/>
    </row>
    <row r="151" spans="1:25" ht="19.5" customHeight="1" x14ac:dyDescent="0.35">
      <c r="A151" s="2"/>
      <c r="B151" s="124"/>
      <c r="C151" s="97"/>
      <c r="D151" s="118"/>
      <c r="E151" s="119"/>
      <c r="F151" s="119"/>
      <c r="G151" s="119"/>
      <c r="H151" s="119"/>
      <c r="I151" s="119"/>
      <c r="J151" s="119"/>
      <c r="K151" s="119"/>
      <c r="L151" s="119"/>
      <c r="M151" s="119"/>
      <c r="N151" s="120"/>
      <c r="O151" s="110"/>
      <c r="P151" s="110"/>
      <c r="Q151" s="110"/>
      <c r="R151" s="110"/>
      <c r="S151" s="110"/>
      <c r="T151" s="111"/>
      <c r="U151" s="100"/>
      <c r="V151" s="101"/>
      <c r="W151" s="100"/>
      <c r="X151" s="69"/>
      <c r="Y151" s="101"/>
    </row>
    <row r="152" spans="1:25" s="3" customFormat="1" ht="19.5" customHeight="1" x14ac:dyDescent="0.25">
      <c r="A152" s="4"/>
      <c r="B152" s="125" t="s">
        <v>44</v>
      </c>
      <c r="C152" s="126"/>
      <c r="D152" s="130" t="s">
        <v>43</v>
      </c>
      <c r="E152" s="131"/>
      <c r="F152" s="131"/>
      <c r="G152" s="131"/>
      <c r="H152" s="131"/>
      <c r="I152" s="131"/>
      <c r="J152" s="131"/>
      <c r="K152" s="131"/>
      <c r="L152" s="131"/>
      <c r="M152" s="131"/>
      <c r="N152" s="132"/>
      <c r="O152" s="108">
        <v>1</v>
      </c>
      <c r="P152" s="108"/>
      <c r="Q152" s="108"/>
      <c r="R152" s="108"/>
      <c r="S152" s="108"/>
      <c r="T152" s="109"/>
      <c r="U152" s="82">
        <v>10</v>
      </c>
      <c r="V152" s="83"/>
      <c r="W152" s="100"/>
      <c r="X152" s="69"/>
      <c r="Y152" s="101"/>
    </row>
    <row r="153" spans="1:25" ht="19.5" customHeight="1" x14ac:dyDescent="0.35">
      <c r="B153" s="102" t="s">
        <v>45</v>
      </c>
      <c r="C153" s="103"/>
      <c r="D153" s="104" t="s">
        <v>46</v>
      </c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6"/>
    </row>
    <row r="154" spans="1:25" ht="19.5" customHeight="1" x14ac:dyDescent="0.35">
      <c r="B154" s="96" t="s">
        <v>47</v>
      </c>
      <c r="C154" s="97"/>
      <c r="D154" s="112" t="s">
        <v>137</v>
      </c>
      <c r="E154" s="113"/>
      <c r="F154" s="113"/>
      <c r="G154" s="113"/>
      <c r="H154" s="113"/>
      <c r="I154" s="113"/>
      <c r="J154" s="113"/>
      <c r="K154" s="113"/>
      <c r="L154" s="113"/>
      <c r="M154" s="113"/>
      <c r="N154" s="114"/>
      <c r="O154" s="108">
        <v>1</v>
      </c>
      <c r="P154" s="108">
        <v>0.75</v>
      </c>
      <c r="Q154" s="108">
        <v>0.75</v>
      </c>
      <c r="R154" s="108">
        <v>0.75</v>
      </c>
      <c r="S154" s="108">
        <v>0.75</v>
      </c>
      <c r="T154" s="109">
        <v>0.75</v>
      </c>
      <c r="U154" s="82">
        <v>15</v>
      </c>
      <c r="V154" s="83"/>
      <c r="W154" s="82">
        <f>(O154*U154)+(O161*U161)+(O164*U164)+(O169*U169)</f>
        <v>45</v>
      </c>
      <c r="X154" s="107"/>
      <c r="Y154" s="83"/>
    </row>
    <row r="155" spans="1:25" ht="19.5" customHeight="1" x14ac:dyDescent="0.35">
      <c r="B155" s="96"/>
      <c r="C155" s="97"/>
      <c r="D155" s="115"/>
      <c r="E155" s="116"/>
      <c r="F155" s="116"/>
      <c r="G155" s="116"/>
      <c r="H155" s="116"/>
      <c r="I155" s="116"/>
      <c r="J155" s="116"/>
      <c r="K155" s="116"/>
      <c r="L155" s="116"/>
      <c r="M155" s="116"/>
      <c r="N155" s="117"/>
      <c r="O155" s="110">
        <v>0.75</v>
      </c>
      <c r="P155" s="110">
        <v>0.75</v>
      </c>
      <c r="Q155" s="110">
        <v>0.75</v>
      </c>
      <c r="R155" s="110">
        <v>0.75</v>
      </c>
      <c r="S155" s="110">
        <v>0.75</v>
      </c>
      <c r="T155" s="111">
        <v>0.75</v>
      </c>
      <c r="U155" s="100"/>
      <c r="V155" s="101"/>
      <c r="W155" s="100"/>
      <c r="X155" s="69"/>
      <c r="Y155" s="101"/>
    </row>
    <row r="156" spans="1:25" ht="19.5" customHeight="1" x14ac:dyDescent="0.35">
      <c r="B156" s="96"/>
      <c r="C156" s="97"/>
      <c r="D156" s="115"/>
      <c r="E156" s="116"/>
      <c r="F156" s="116"/>
      <c r="G156" s="116"/>
      <c r="H156" s="116"/>
      <c r="I156" s="116"/>
      <c r="J156" s="116"/>
      <c r="K156" s="116"/>
      <c r="L156" s="116"/>
      <c r="M156" s="116"/>
      <c r="N156" s="117"/>
      <c r="O156" s="110">
        <v>0.75</v>
      </c>
      <c r="P156" s="110">
        <v>0.75</v>
      </c>
      <c r="Q156" s="110">
        <v>0.75</v>
      </c>
      <c r="R156" s="110">
        <v>0.75</v>
      </c>
      <c r="S156" s="110">
        <v>0.75</v>
      </c>
      <c r="T156" s="111">
        <v>0.75</v>
      </c>
      <c r="U156" s="100"/>
      <c r="V156" s="101"/>
      <c r="W156" s="100"/>
      <c r="X156" s="69"/>
      <c r="Y156" s="101"/>
    </row>
    <row r="157" spans="1:25" ht="19.5" customHeight="1" x14ac:dyDescent="0.35">
      <c r="B157" s="96"/>
      <c r="C157" s="97"/>
      <c r="D157" s="115"/>
      <c r="E157" s="116"/>
      <c r="F157" s="116"/>
      <c r="G157" s="116"/>
      <c r="H157" s="116"/>
      <c r="I157" s="116"/>
      <c r="J157" s="116"/>
      <c r="K157" s="116"/>
      <c r="L157" s="116"/>
      <c r="M157" s="116"/>
      <c r="N157" s="117"/>
      <c r="O157" s="110">
        <v>0.75</v>
      </c>
      <c r="P157" s="110">
        <v>0.75</v>
      </c>
      <c r="Q157" s="110">
        <v>0.75</v>
      </c>
      <c r="R157" s="110">
        <v>0.75</v>
      </c>
      <c r="S157" s="110">
        <v>0.75</v>
      </c>
      <c r="T157" s="111">
        <v>0.75</v>
      </c>
      <c r="U157" s="100"/>
      <c r="V157" s="101"/>
      <c r="W157" s="100"/>
      <c r="X157" s="69"/>
      <c r="Y157" s="101"/>
    </row>
    <row r="158" spans="1:25" ht="19.5" customHeight="1" x14ac:dyDescent="0.35">
      <c r="B158" s="96"/>
      <c r="C158" s="97"/>
      <c r="D158" s="115"/>
      <c r="E158" s="116"/>
      <c r="F158" s="116"/>
      <c r="G158" s="116"/>
      <c r="H158" s="116"/>
      <c r="I158" s="116"/>
      <c r="J158" s="116"/>
      <c r="K158" s="116"/>
      <c r="L158" s="116"/>
      <c r="M158" s="116"/>
      <c r="N158" s="117"/>
      <c r="O158" s="110">
        <v>0.75</v>
      </c>
      <c r="P158" s="110">
        <v>0.75</v>
      </c>
      <c r="Q158" s="110">
        <v>0.75</v>
      </c>
      <c r="R158" s="110">
        <v>0.75</v>
      </c>
      <c r="S158" s="110">
        <v>0.75</v>
      </c>
      <c r="T158" s="111">
        <v>0.75</v>
      </c>
      <c r="U158" s="100"/>
      <c r="V158" s="101"/>
      <c r="W158" s="100"/>
      <c r="X158" s="69"/>
      <c r="Y158" s="101"/>
    </row>
    <row r="159" spans="1:25" ht="19.5" customHeight="1" x14ac:dyDescent="0.35">
      <c r="B159" s="96"/>
      <c r="C159" s="97"/>
      <c r="D159" s="115"/>
      <c r="E159" s="116"/>
      <c r="F159" s="116"/>
      <c r="G159" s="116"/>
      <c r="H159" s="116"/>
      <c r="I159" s="116"/>
      <c r="J159" s="116"/>
      <c r="K159" s="116"/>
      <c r="L159" s="116"/>
      <c r="M159" s="116"/>
      <c r="N159" s="117"/>
      <c r="O159" s="110">
        <v>0.75</v>
      </c>
      <c r="P159" s="110">
        <v>0.75</v>
      </c>
      <c r="Q159" s="110">
        <v>0.75</v>
      </c>
      <c r="R159" s="110">
        <v>0.75</v>
      </c>
      <c r="S159" s="110">
        <v>0.75</v>
      </c>
      <c r="T159" s="111">
        <v>0.75</v>
      </c>
      <c r="U159" s="100"/>
      <c r="V159" s="101"/>
      <c r="W159" s="100"/>
      <c r="X159" s="69"/>
      <c r="Y159" s="101"/>
    </row>
    <row r="160" spans="1:25" ht="19.5" customHeight="1" x14ac:dyDescent="0.35">
      <c r="B160" s="96"/>
      <c r="C160" s="97"/>
      <c r="D160" s="118"/>
      <c r="E160" s="119"/>
      <c r="F160" s="119"/>
      <c r="G160" s="119"/>
      <c r="H160" s="119"/>
      <c r="I160" s="119"/>
      <c r="J160" s="119"/>
      <c r="K160" s="119"/>
      <c r="L160" s="119"/>
      <c r="M160" s="119"/>
      <c r="N160" s="120"/>
      <c r="O160" s="110">
        <v>0.75</v>
      </c>
      <c r="P160" s="110">
        <v>0.75</v>
      </c>
      <c r="Q160" s="110">
        <v>0.75</v>
      </c>
      <c r="R160" s="110">
        <v>0.75</v>
      </c>
      <c r="S160" s="110">
        <v>0.75</v>
      </c>
      <c r="T160" s="111">
        <v>0.75</v>
      </c>
      <c r="U160" s="100"/>
      <c r="V160" s="101"/>
      <c r="W160" s="100"/>
      <c r="X160" s="69"/>
      <c r="Y160" s="101"/>
    </row>
    <row r="161" spans="2:25" ht="19.5" customHeight="1" x14ac:dyDescent="0.35">
      <c r="B161" s="96" t="s">
        <v>48</v>
      </c>
      <c r="C161" s="97"/>
      <c r="D161" s="112" t="s">
        <v>138</v>
      </c>
      <c r="E161" s="113"/>
      <c r="F161" s="113"/>
      <c r="G161" s="113"/>
      <c r="H161" s="113"/>
      <c r="I161" s="113"/>
      <c r="J161" s="113"/>
      <c r="K161" s="113"/>
      <c r="L161" s="113"/>
      <c r="M161" s="113"/>
      <c r="N161" s="114"/>
      <c r="O161" s="108">
        <v>1</v>
      </c>
      <c r="P161" s="108">
        <v>0.75</v>
      </c>
      <c r="Q161" s="108">
        <v>0.75</v>
      </c>
      <c r="R161" s="108">
        <v>0.75</v>
      </c>
      <c r="S161" s="108">
        <v>0.75</v>
      </c>
      <c r="T161" s="109">
        <v>0.75</v>
      </c>
      <c r="U161" s="82">
        <v>10</v>
      </c>
      <c r="V161" s="83"/>
      <c r="W161" s="100"/>
      <c r="X161" s="69"/>
      <c r="Y161" s="101"/>
    </row>
    <row r="162" spans="2:25" ht="19.5" customHeight="1" x14ac:dyDescent="0.35">
      <c r="B162" s="96"/>
      <c r="C162" s="97"/>
      <c r="D162" s="115"/>
      <c r="E162" s="116"/>
      <c r="F162" s="116"/>
      <c r="G162" s="116"/>
      <c r="H162" s="116"/>
      <c r="I162" s="116"/>
      <c r="J162" s="116"/>
      <c r="K162" s="116"/>
      <c r="L162" s="116"/>
      <c r="M162" s="116"/>
      <c r="N162" s="117"/>
      <c r="O162" s="110">
        <v>0.75</v>
      </c>
      <c r="P162" s="110">
        <v>0.75</v>
      </c>
      <c r="Q162" s="110">
        <v>0.75</v>
      </c>
      <c r="R162" s="110">
        <v>0.75</v>
      </c>
      <c r="S162" s="110">
        <v>0.75</v>
      </c>
      <c r="T162" s="111">
        <v>0.75</v>
      </c>
      <c r="U162" s="100"/>
      <c r="V162" s="101"/>
      <c r="W162" s="100"/>
      <c r="X162" s="69"/>
      <c r="Y162" s="101"/>
    </row>
    <row r="163" spans="2:25" ht="19.5" customHeight="1" x14ac:dyDescent="0.35">
      <c r="B163" s="96"/>
      <c r="C163" s="97"/>
      <c r="D163" s="118"/>
      <c r="E163" s="119"/>
      <c r="F163" s="119"/>
      <c r="G163" s="119"/>
      <c r="H163" s="119"/>
      <c r="I163" s="119"/>
      <c r="J163" s="119"/>
      <c r="K163" s="119"/>
      <c r="L163" s="119"/>
      <c r="M163" s="119"/>
      <c r="N163" s="120"/>
      <c r="O163" s="110">
        <v>0.75</v>
      </c>
      <c r="P163" s="110">
        <v>0.75</v>
      </c>
      <c r="Q163" s="110">
        <v>0.75</v>
      </c>
      <c r="R163" s="110">
        <v>0.75</v>
      </c>
      <c r="S163" s="110">
        <v>0.75</v>
      </c>
      <c r="T163" s="111">
        <v>0.75</v>
      </c>
      <c r="U163" s="100"/>
      <c r="V163" s="101"/>
      <c r="W163" s="100"/>
      <c r="X163" s="69"/>
      <c r="Y163" s="101"/>
    </row>
    <row r="164" spans="2:25" ht="19.5" customHeight="1" x14ac:dyDescent="0.35">
      <c r="B164" s="96" t="s">
        <v>49</v>
      </c>
      <c r="C164" s="97"/>
      <c r="D164" s="112" t="s">
        <v>139</v>
      </c>
      <c r="E164" s="113"/>
      <c r="F164" s="113"/>
      <c r="G164" s="113"/>
      <c r="H164" s="113"/>
      <c r="I164" s="113"/>
      <c r="J164" s="113"/>
      <c r="K164" s="113"/>
      <c r="L164" s="113"/>
      <c r="M164" s="113"/>
      <c r="N164" s="114"/>
      <c r="O164" s="108">
        <v>1</v>
      </c>
      <c r="P164" s="108">
        <v>0.75</v>
      </c>
      <c r="Q164" s="108">
        <v>0.75</v>
      </c>
      <c r="R164" s="108">
        <v>0.75</v>
      </c>
      <c r="S164" s="108">
        <v>0.75</v>
      </c>
      <c r="T164" s="109">
        <v>0.75</v>
      </c>
      <c r="U164" s="82">
        <v>10</v>
      </c>
      <c r="V164" s="83"/>
      <c r="W164" s="100"/>
      <c r="X164" s="69"/>
      <c r="Y164" s="101"/>
    </row>
    <row r="165" spans="2:25" ht="19.5" customHeight="1" x14ac:dyDescent="0.35">
      <c r="B165" s="96"/>
      <c r="C165" s="97"/>
      <c r="D165" s="115"/>
      <c r="E165" s="116"/>
      <c r="F165" s="116"/>
      <c r="G165" s="116"/>
      <c r="H165" s="116"/>
      <c r="I165" s="116"/>
      <c r="J165" s="116"/>
      <c r="K165" s="116"/>
      <c r="L165" s="116"/>
      <c r="M165" s="116"/>
      <c r="N165" s="117"/>
      <c r="O165" s="110">
        <v>0.75</v>
      </c>
      <c r="P165" s="110">
        <v>0.75</v>
      </c>
      <c r="Q165" s="110">
        <v>0.75</v>
      </c>
      <c r="R165" s="110">
        <v>0.75</v>
      </c>
      <c r="S165" s="110">
        <v>0.75</v>
      </c>
      <c r="T165" s="111">
        <v>0.75</v>
      </c>
      <c r="U165" s="100"/>
      <c r="V165" s="101"/>
      <c r="W165" s="100"/>
      <c r="X165" s="69"/>
      <c r="Y165" s="101"/>
    </row>
    <row r="166" spans="2:25" ht="19.5" customHeight="1" x14ac:dyDescent="0.35">
      <c r="B166" s="96"/>
      <c r="C166" s="97"/>
      <c r="D166" s="115"/>
      <c r="E166" s="116"/>
      <c r="F166" s="116"/>
      <c r="G166" s="116"/>
      <c r="H166" s="116"/>
      <c r="I166" s="116"/>
      <c r="J166" s="116"/>
      <c r="K166" s="116"/>
      <c r="L166" s="116"/>
      <c r="M166" s="116"/>
      <c r="N166" s="117"/>
      <c r="O166" s="110">
        <v>0.75</v>
      </c>
      <c r="P166" s="110">
        <v>0.75</v>
      </c>
      <c r="Q166" s="110">
        <v>0.75</v>
      </c>
      <c r="R166" s="110">
        <v>0.75</v>
      </c>
      <c r="S166" s="110">
        <v>0.75</v>
      </c>
      <c r="T166" s="111">
        <v>0.75</v>
      </c>
      <c r="U166" s="100"/>
      <c r="V166" s="101"/>
      <c r="W166" s="100"/>
      <c r="X166" s="69"/>
      <c r="Y166" s="101"/>
    </row>
    <row r="167" spans="2:25" ht="19.5" customHeight="1" x14ac:dyDescent="0.35">
      <c r="B167" s="96"/>
      <c r="C167" s="97"/>
      <c r="D167" s="115"/>
      <c r="E167" s="116"/>
      <c r="F167" s="116"/>
      <c r="G167" s="116"/>
      <c r="H167" s="116"/>
      <c r="I167" s="116"/>
      <c r="J167" s="116"/>
      <c r="K167" s="116"/>
      <c r="L167" s="116"/>
      <c r="M167" s="116"/>
      <c r="N167" s="117"/>
      <c r="O167" s="110">
        <v>0.75</v>
      </c>
      <c r="P167" s="110">
        <v>0.75</v>
      </c>
      <c r="Q167" s="110">
        <v>0.75</v>
      </c>
      <c r="R167" s="110">
        <v>0.75</v>
      </c>
      <c r="S167" s="110">
        <v>0.75</v>
      </c>
      <c r="T167" s="111">
        <v>0.75</v>
      </c>
      <c r="U167" s="100"/>
      <c r="V167" s="101"/>
      <c r="W167" s="100"/>
      <c r="X167" s="69"/>
      <c r="Y167" s="101"/>
    </row>
    <row r="168" spans="2:25" ht="19.5" customHeight="1" x14ac:dyDescent="0.35">
      <c r="B168" s="96"/>
      <c r="C168" s="97"/>
      <c r="D168" s="118"/>
      <c r="E168" s="119"/>
      <c r="F168" s="119"/>
      <c r="G168" s="119"/>
      <c r="H168" s="119"/>
      <c r="I168" s="119"/>
      <c r="J168" s="119"/>
      <c r="K168" s="119"/>
      <c r="L168" s="119"/>
      <c r="M168" s="119"/>
      <c r="N168" s="120"/>
      <c r="O168" s="110">
        <v>0.75</v>
      </c>
      <c r="P168" s="110">
        <v>0.75</v>
      </c>
      <c r="Q168" s="110">
        <v>0.75</v>
      </c>
      <c r="R168" s="110">
        <v>0.75</v>
      </c>
      <c r="S168" s="110">
        <v>0.75</v>
      </c>
      <c r="T168" s="111">
        <v>0.75</v>
      </c>
      <c r="U168" s="100"/>
      <c r="V168" s="101"/>
      <c r="W168" s="100"/>
      <c r="X168" s="69"/>
      <c r="Y168" s="101"/>
    </row>
    <row r="169" spans="2:25" ht="19.5" customHeight="1" x14ac:dyDescent="0.35">
      <c r="B169" s="96" t="s">
        <v>50</v>
      </c>
      <c r="C169" s="97"/>
      <c r="D169" s="112" t="s">
        <v>140</v>
      </c>
      <c r="E169" s="113"/>
      <c r="F169" s="113"/>
      <c r="G169" s="113"/>
      <c r="H169" s="113"/>
      <c r="I169" s="113"/>
      <c r="J169" s="113"/>
      <c r="K169" s="113"/>
      <c r="L169" s="113"/>
      <c r="M169" s="113"/>
      <c r="N169" s="114"/>
      <c r="O169" s="108">
        <v>1</v>
      </c>
      <c r="P169" s="108">
        <v>0.75</v>
      </c>
      <c r="Q169" s="108">
        <v>0.75</v>
      </c>
      <c r="R169" s="108">
        <v>0.75</v>
      </c>
      <c r="S169" s="108">
        <v>0.75</v>
      </c>
      <c r="T169" s="109">
        <v>0.75</v>
      </c>
      <c r="U169" s="82">
        <v>10</v>
      </c>
      <c r="V169" s="83"/>
      <c r="W169" s="100"/>
      <c r="X169" s="69"/>
      <c r="Y169" s="101"/>
    </row>
    <row r="170" spans="2:25" ht="19.5" customHeight="1" x14ac:dyDescent="0.35">
      <c r="B170" s="96"/>
      <c r="C170" s="97"/>
      <c r="D170" s="118"/>
      <c r="E170" s="119"/>
      <c r="F170" s="119"/>
      <c r="G170" s="119"/>
      <c r="H170" s="119"/>
      <c r="I170" s="119"/>
      <c r="J170" s="119"/>
      <c r="K170" s="119"/>
      <c r="L170" s="119"/>
      <c r="M170" s="119"/>
      <c r="N170" s="120"/>
      <c r="O170" s="110">
        <v>0.75</v>
      </c>
      <c r="P170" s="110">
        <v>0.75</v>
      </c>
      <c r="Q170" s="110">
        <v>0.75</v>
      </c>
      <c r="R170" s="110">
        <v>0.75</v>
      </c>
      <c r="S170" s="110">
        <v>0.75</v>
      </c>
      <c r="T170" s="111">
        <v>0.75</v>
      </c>
      <c r="U170" s="100"/>
      <c r="V170" s="101"/>
      <c r="W170" s="100"/>
      <c r="X170" s="69"/>
      <c r="Y170" s="101"/>
    </row>
    <row r="171" spans="2:25" ht="19.5" customHeight="1" x14ac:dyDescent="0.35">
      <c r="B171" s="102" t="s">
        <v>51</v>
      </c>
      <c r="C171" s="103"/>
      <c r="D171" s="104" t="s">
        <v>55</v>
      </c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6"/>
    </row>
    <row r="172" spans="2:25" ht="19.5" customHeight="1" x14ac:dyDescent="0.35">
      <c r="B172" s="96" t="s">
        <v>52</v>
      </c>
      <c r="C172" s="97"/>
      <c r="D172" s="79" t="s">
        <v>56</v>
      </c>
      <c r="E172" s="80"/>
      <c r="F172" s="80"/>
      <c r="G172" s="80"/>
      <c r="H172" s="80"/>
      <c r="I172" s="80"/>
      <c r="J172" s="80"/>
      <c r="K172" s="80"/>
      <c r="L172" s="80"/>
      <c r="M172" s="80"/>
      <c r="N172" s="81"/>
      <c r="O172" s="108">
        <v>0.75</v>
      </c>
      <c r="P172" s="108">
        <v>0.75</v>
      </c>
      <c r="Q172" s="108">
        <v>0.75</v>
      </c>
      <c r="R172" s="108">
        <v>0.75</v>
      </c>
      <c r="S172" s="108">
        <v>0.75</v>
      </c>
      <c r="T172" s="109">
        <v>0.75</v>
      </c>
      <c r="U172" s="82">
        <v>10</v>
      </c>
      <c r="V172" s="83"/>
      <c r="W172" s="82">
        <f>(O172*U172)+(O174*U174)+(O176*U176)</f>
        <v>17.5</v>
      </c>
      <c r="X172" s="107"/>
      <c r="Y172" s="83"/>
    </row>
    <row r="173" spans="2:25" ht="19.5" customHeight="1" x14ac:dyDescent="0.35">
      <c r="B173" s="96"/>
      <c r="C173" s="97"/>
      <c r="D173" s="79"/>
      <c r="E173" s="80"/>
      <c r="F173" s="80"/>
      <c r="G173" s="80"/>
      <c r="H173" s="80"/>
      <c r="I173" s="80"/>
      <c r="J173" s="80"/>
      <c r="K173" s="80"/>
      <c r="L173" s="80"/>
      <c r="M173" s="80"/>
      <c r="N173" s="81"/>
      <c r="O173" s="122">
        <v>0.75</v>
      </c>
      <c r="P173" s="122">
        <v>0.75</v>
      </c>
      <c r="Q173" s="122">
        <v>0.75</v>
      </c>
      <c r="R173" s="122">
        <v>0.75</v>
      </c>
      <c r="S173" s="122">
        <v>0.75</v>
      </c>
      <c r="T173" s="123">
        <v>0.75</v>
      </c>
      <c r="U173" s="84"/>
      <c r="V173" s="85"/>
      <c r="W173" s="100"/>
      <c r="X173" s="69"/>
      <c r="Y173" s="101"/>
    </row>
    <row r="174" spans="2:25" ht="19.5" customHeight="1" x14ac:dyDescent="0.35">
      <c r="B174" s="96" t="s">
        <v>53</v>
      </c>
      <c r="C174" s="97"/>
      <c r="D174" s="79" t="s">
        <v>57</v>
      </c>
      <c r="E174" s="80"/>
      <c r="F174" s="80"/>
      <c r="G174" s="80"/>
      <c r="H174" s="80"/>
      <c r="I174" s="80"/>
      <c r="J174" s="80"/>
      <c r="K174" s="80"/>
      <c r="L174" s="80"/>
      <c r="M174" s="80"/>
      <c r="N174" s="81"/>
      <c r="O174" s="108">
        <v>0.5</v>
      </c>
      <c r="P174" s="108">
        <v>0.75</v>
      </c>
      <c r="Q174" s="108">
        <v>0.75</v>
      </c>
      <c r="R174" s="108">
        <v>0.75</v>
      </c>
      <c r="S174" s="108">
        <v>0.75</v>
      </c>
      <c r="T174" s="109">
        <v>0.75</v>
      </c>
      <c r="U174" s="82">
        <v>10</v>
      </c>
      <c r="V174" s="83"/>
      <c r="W174" s="100"/>
      <c r="X174" s="69"/>
      <c r="Y174" s="101"/>
    </row>
    <row r="175" spans="2:25" ht="19.5" customHeight="1" x14ac:dyDescent="0.35">
      <c r="B175" s="96"/>
      <c r="C175" s="97"/>
      <c r="D175" s="79"/>
      <c r="E175" s="80"/>
      <c r="F175" s="80"/>
      <c r="G175" s="80"/>
      <c r="H175" s="80"/>
      <c r="I175" s="80"/>
      <c r="J175" s="80"/>
      <c r="K175" s="80"/>
      <c r="L175" s="80"/>
      <c r="M175" s="80"/>
      <c r="N175" s="81"/>
      <c r="O175" s="122">
        <v>0.75</v>
      </c>
      <c r="P175" s="122">
        <v>0.75</v>
      </c>
      <c r="Q175" s="122">
        <v>0.75</v>
      </c>
      <c r="R175" s="122">
        <v>0.75</v>
      </c>
      <c r="S175" s="122">
        <v>0.75</v>
      </c>
      <c r="T175" s="123">
        <v>0.75</v>
      </c>
      <c r="U175" s="84"/>
      <c r="V175" s="85"/>
      <c r="W175" s="100"/>
      <c r="X175" s="69"/>
      <c r="Y175" s="101"/>
    </row>
    <row r="176" spans="2:25" ht="19.5" customHeight="1" x14ac:dyDescent="0.35">
      <c r="B176" s="96" t="s">
        <v>54</v>
      </c>
      <c r="C176" s="97"/>
      <c r="D176" s="79" t="s">
        <v>125</v>
      </c>
      <c r="E176" s="80"/>
      <c r="F176" s="80"/>
      <c r="G176" s="80"/>
      <c r="H176" s="80"/>
      <c r="I176" s="80"/>
      <c r="J176" s="80"/>
      <c r="K176" s="80"/>
      <c r="L176" s="80"/>
      <c r="M176" s="80"/>
      <c r="N176" s="81"/>
      <c r="O176" s="108">
        <v>0.5</v>
      </c>
      <c r="P176" s="108">
        <v>0.75</v>
      </c>
      <c r="Q176" s="108">
        <v>0.75</v>
      </c>
      <c r="R176" s="108">
        <v>0.75</v>
      </c>
      <c r="S176" s="108">
        <v>0.75</v>
      </c>
      <c r="T176" s="109">
        <v>0.75</v>
      </c>
      <c r="U176" s="82">
        <v>10</v>
      </c>
      <c r="V176" s="83"/>
      <c r="W176" s="100"/>
      <c r="X176" s="69"/>
      <c r="Y176" s="101"/>
    </row>
    <row r="177" spans="2:25" ht="19.5" customHeight="1" x14ac:dyDescent="0.35">
      <c r="B177" s="96"/>
      <c r="C177" s="97"/>
      <c r="D177" s="79"/>
      <c r="E177" s="80"/>
      <c r="F177" s="80"/>
      <c r="G177" s="80"/>
      <c r="H177" s="80"/>
      <c r="I177" s="80"/>
      <c r="J177" s="80"/>
      <c r="K177" s="80"/>
      <c r="L177" s="80"/>
      <c r="M177" s="80"/>
      <c r="N177" s="81"/>
      <c r="O177" s="110">
        <v>0.75</v>
      </c>
      <c r="P177" s="110">
        <v>0.75</v>
      </c>
      <c r="Q177" s="110">
        <v>0.75</v>
      </c>
      <c r="R177" s="110">
        <v>0.75</v>
      </c>
      <c r="S177" s="110">
        <v>0.75</v>
      </c>
      <c r="T177" s="111">
        <v>0.75</v>
      </c>
      <c r="U177" s="100"/>
      <c r="V177" s="101"/>
      <c r="W177" s="100"/>
      <c r="X177" s="69"/>
      <c r="Y177" s="101"/>
    </row>
    <row r="178" spans="2:25" ht="19.5" customHeight="1" x14ac:dyDescent="0.35">
      <c r="B178" s="98"/>
      <c r="C178" s="99"/>
      <c r="D178" s="79"/>
      <c r="E178" s="80"/>
      <c r="F178" s="80"/>
      <c r="G178" s="80"/>
      <c r="H178" s="80"/>
      <c r="I178" s="80"/>
      <c r="J178" s="80"/>
      <c r="K178" s="80"/>
      <c r="L178" s="80"/>
      <c r="M178" s="80"/>
      <c r="N178" s="81"/>
      <c r="O178" s="122">
        <v>0.75</v>
      </c>
      <c r="P178" s="122">
        <v>0.75</v>
      </c>
      <c r="Q178" s="122">
        <v>0.75</v>
      </c>
      <c r="R178" s="122">
        <v>0.75</v>
      </c>
      <c r="S178" s="122">
        <v>0.75</v>
      </c>
      <c r="T178" s="123">
        <v>0.75</v>
      </c>
      <c r="U178" s="84"/>
      <c r="V178" s="85"/>
      <c r="W178" s="84"/>
      <c r="X178" s="121"/>
      <c r="Y178" s="85"/>
    </row>
    <row r="179" spans="2:25" ht="19.5" customHeight="1" x14ac:dyDescent="0.35">
      <c r="B179" s="87" t="s">
        <v>58</v>
      </c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9">
        <f>W149+W154+W172</f>
        <v>87.5</v>
      </c>
      <c r="X179" s="90"/>
      <c r="Y179" s="91"/>
    </row>
    <row r="181" spans="2:25" ht="19.5" customHeight="1" x14ac:dyDescent="0.35">
      <c r="B181" s="93" t="s">
        <v>67</v>
      </c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5"/>
    </row>
    <row r="182" spans="2:25" ht="19.5" customHeight="1" x14ac:dyDescent="0.35">
      <c r="B182" s="71" t="s">
        <v>37</v>
      </c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86" t="s">
        <v>68</v>
      </c>
      <c r="T182" s="86"/>
      <c r="U182" s="86"/>
      <c r="V182" s="86"/>
      <c r="W182" s="86" t="s">
        <v>69</v>
      </c>
      <c r="X182" s="86"/>
      <c r="Y182" s="86"/>
    </row>
    <row r="183" spans="2:25" ht="19.5" customHeight="1" x14ac:dyDescent="0.35">
      <c r="B183" s="71" t="s">
        <v>37</v>
      </c>
      <c r="C183" s="71"/>
      <c r="D183" s="71" t="s">
        <v>38</v>
      </c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86"/>
      <c r="T183" s="86"/>
      <c r="U183" s="86"/>
      <c r="V183" s="86"/>
      <c r="W183" s="86"/>
      <c r="X183" s="86"/>
      <c r="Y183" s="86"/>
    </row>
    <row r="184" spans="2:25" ht="19.5" customHeight="1" x14ac:dyDescent="0.35"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86"/>
      <c r="T184" s="86"/>
      <c r="U184" s="86"/>
      <c r="V184" s="86"/>
      <c r="W184" s="86"/>
      <c r="X184" s="86"/>
      <c r="Y184" s="86"/>
    </row>
    <row r="185" spans="2:25" ht="19.5" customHeight="1" x14ac:dyDescent="0.35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86"/>
      <c r="T185" s="86"/>
      <c r="U185" s="86"/>
      <c r="V185" s="86"/>
      <c r="W185" s="86"/>
      <c r="X185" s="86"/>
      <c r="Y185" s="86"/>
    </row>
    <row r="186" spans="2:25" ht="19.5" customHeight="1" x14ac:dyDescent="0.35">
      <c r="B186" s="71" t="s">
        <v>39</v>
      </c>
      <c r="C186" s="71"/>
      <c r="D186" s="72" t="s">
        <v>70</v>
      </c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86" t="s">
        <v>71</v>
      </c>
      <c r="T186" s="71"/>
      <c r="U186" s="71"/>
      <c r="V186" s="71"/>
      <c r="W186" s="68">
        <v>35</v>
      </c>
      <c r="X186" s="68"/>
      <c r="Y186" s="68"/>
    </row>
    <row r="187" spans="2:25" ht="19.5" customHeight="1" x14ac:dyDescent="0.35">
      <c r="B187" s="71"/>
      <c r="C187" s="71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1"/>
      <c r="T187" s="71"/>
      <c r="U187" s="71"/>
      <c r="V187" s="71"/>
      <c r="W187" s="68"/>
      <c r="X187" s="68"/>
      <c r="Y187" s="68"/>
    </row>
    <row r="188" spans="2:25" ht="19.5" customHeight="1" x14ac:dyDescent="0.35">
      <c r="B188" s="71"/>
      <c r="C188" s="71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1"/>
      <c r="T188" s="71"/>
      <c r="U188" s="71"/>
      <c r="V188" s="71"/>
      <c r="W188" s="68"/>
      <c r="X188" s="68"/>
      <c r="Y188" s="68"/>
    </row>
    <row r="189" spans="2:25" ht="19.5" customHeight="1" x14ac:dyDescent="0.35">
      <c r="B189" s="71" t="s">
        <v>45</v>
      </c>
      <c r="C189" s="71"/>
      <c r="D189" s="72" t="s">
        <v>72</v>
      </c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1" t="s">
        <v>73</v>
      </c>
      <c r="T189" s="71"/>
      <c r="U189" s="71"/>
      <c r="V189" s="71"/>
      <c r="W189" s="68">
        <v>35</v>
      </c>
      <c r="X189" s="68"/>
      <c r="Y189" s="68"/>
    </row>
    <row r="190" spans="2:25" ht="19.5" customHeight="1" x14ac:dyDescent="0.35">
      <c r="B190" s="71"/>
      <c r="C190" s="71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1"/>
      <c r="T190" s="71"/>
      <c r="U190" s="71"/>
      <c r="V190" s="71"/>
      <c r="W190" s="68"/>
      <c r="X190" s="68"/>
      <c r="Y190" s="68"/>
    </row>
    <row r="191" spans="2:25" ht="19.5" customHeight="1" x14ac:dyDescent="0.35">
      <c r="B191" s="71" t="s">
        <v>51</v>
      </c>
      <c r="C191" s="71"/>
      <c r="D191" s="72" t="s">
        <v>76</v>
      </c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1"/>
      <c r="T191" s="71"/>
      <c r="U191" s="71"/>
      <c r="V191" s="71"/>
      <c r="W191" s="68">
        <v>5</v>
      </c>
      <c r="X191" s="68"/>
      <c r="Y191" s="68"/>
    </row>
    <row r="192" spans="2:25" ht="19.5" customHeight="1" x14ac:dyDescent="0.35">
      <c r="B192" s="71"/>
      <c r="C192" s="71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1"/>
      <c r="T192" s="71"/>
      <c r="U192" s="71"/>
      <c r="V192" s="71"/>
      <c r="W192" s="68"/>
      <c r="X192" s="68"/>
      <c r="Y192" s="68"/>
    </row>
    <row r="193" spans="2:25" ht="19.5" customHeight="1" x14ac:dyDescent="0.35">
      <c r="B193" s="71" t="s">
        <v>74</v>
      </c>
      <c r="C193" s="71"/>
      <c r="D193" s="72" t="s">
        <v>77</v>
      </c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1"/>
      <c r="T193" s="71"/>
      <c r="U193" s="71"/>
      <c r="V193" s="71"/>
      <c r="W193" s="68">
        <v>5</v>
      </c>
      <c r="X193" s="68"/>
      <c r="Y193" s="68"/>
    </row>
    <row r="194" spans="2:25" ht="19.5" customHeight="1" x14ac:dyDescent="0.35">
      <c r="B194" s="71"/>
      <c r="C194" s="71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1"/>
      <c r="T194" s="71"/>
      <c r="U194" s="71"/>
      <c r="V194" s="71"/>
      <c r="W194" s="68"/>
      <c r="X194" s="68"/>
      <c r="Y194" s="68"/>
    </row>
    <row r="195" spans="2:25" ht="19.5" customHeight="1" x14ac:dyDescent="0.35">
      <c r="B195" s="71" t="s">
        <v>75</v>
      </c>
      <c r="C195" s="71"/>
      <c r="D195" s="72" t="s">
        <v>78</v>
      </c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1"/>
      <c r="T195" s="71"/>
      <c r="U195" s="71"/>
      <c r="V195" s="71"/>
      <c r="W195" s="68">
        <v>20</v>
      </c>
      <c r="X195" s="68"/>
      <c r="Y195" s="68"/>
    </row>
    <row r="196" spans="2:25" ht="19.5" customHeight="1" x14ac:dyDescent="0.35">
      <c r="B196" s="71"/>
      <c r="C196" s="71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1"/>
      <c r="T196" s="71"/>
      <c r="U196" s="71"/>
      <c r="V196" s="71"/>
      <c r="W196" s="68"/>
      <c r="X196" s="68"/>
      <c r="Y196" s="68"/>
    </row>
    <row r="197" spans="2:25" ht="19.5" customHeight="1" x14ac:dyDescent="0.35">
      <c r="B197" s="87" t="s">
        <v>79</v>
      </c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9">
        <f>W186+W189+W191+W193+W195</f>
        <v>100</v>
      </c>
      <c r="X197" s="90"/>
      <c r="Y197" s="91"/>
    </row>
    <row r="199" spans="2:25" x14ac:dyDescent="0.35">
      <c r="D199" s="13" t="s">
        <v>116</v>
      </c>
      <c r="E199" s="69">
        <f>W57</f>
        <v>74</v>
      </c>
      <c r="F199" s="70"/>
    </row>
    <row r="200" spans="2:25" x14ac:dyDescent="0.35">
      <c r="D200" s="13" t="s">
        <v>117</v>
      </c>
      <c r="E200" s="69">
        <f>T129</f>
        <v>90</v>
      </c>
      <c r="F200" s="70"/>
    </row>
    <row r="201" spans="2:25" x14ac:dyDescent="0.35">
      <c r="D201" s="13" t="s">
        <v>118</v>
      </c>
      <c r="E201" s="69">
        <f>W179</f>
        <v>87.5</v>
      </c>
      <c r="F201" s="70"/>
    </row>
    <row r="202" spans="2:25" x14ac:dyDescent="0.35">
      <c r="D202" s="13" t="s">
        <v>119</v>
      </c>
      <c r="E202" s="69">
        <f>W197</f>
        <v>100</v>
      </c>
      <c r="F202" s="70"/>
    </row>
    <row r="204" spans="2:25" x14ac:dyDescent="0.35">
      <c r="C204" t="s">
        <v>120</v>
      </c>
      <c r="L204" t="s">
        <v>121</v>
      </c>
    </row>
    <row r="205" spans="2:25" x14ac:dyDescent="0.35">
      <c r="D205" s="12" t="s">
        <v>123</v>
      </c>
      <c r="E205" s="69">
        <f>((2*E199)+(4*E200))/6</f>
        <v>84.666666666666671</v>
      </c>
      <c r="F205" s="70"/>
    </row>
    <row r="207" spans="2:25" x14ac:dyDescent="0.35">
      <c r="C207" t="s">
        <v>124</v>
      </c>
    </row>
    <row r="209" spans="3:7" ht="15" customHeight="1" x14ac:dyDescent="0.35">
      <c r="C209" s="92" t="s">
        <v>122</v>
      </c>
      <c r="D209" s="92"/>
      <c r="E209" s="73">
        <f>((4*E201)+(3*E205)+(3*E202))/10</f>
        <v>90.4</v>
      </c>
      <c r="F209" s="74"/>
      <c r="G209" s="75"/>
    </row>
    <row r="210" spans="3:7" ht="15" customHeight="1" x14ac:dyDescent="0.35">
      <c r="C210" s="92"/>
      <c r="D210" s="92"/>
      <c r="E210" s="76"/>
      <c r="F210" s="77"/>
      <c r="G210" s="78"/>
    </row>
  </sheetData>
  <sheetProtection algorithmName="SHA-512" hashValue="MSMlBtuZxAZDP4J60ZVJ80jvYNWBhSrbMBZPxFv7DwUYngtxChUmSXFBlVEjPPVg3/SEhFCPmWvtVeYrwbj7xg==" saltValue="ZOoge7q1sKPEfNIRHCWQLw==" spinCount="100000" sheet="1" formatCells="0" formatColumns="0" formatRows="0"/>
  <mergeCells count="241">
    <mergeCell ref="E205:F205"/>
    <mergeCell ref="C209:D210"/>
    <mergeCell ref="E209:G210"/>
    <mergeCell ref="B197:V197"/>
    <mergeCell ref="W197:Y197"/>
    <mergeCell ref="E199:F199"/>
    <mergeCell ref="E200:F200"/>
    <mergeCell ref="E201:F201"/>
    <mergeCell ref="E202:F202"/>
    <mergeCell ref="B193:C194"/>
    <mergeCell ref="D193:R194"/>
    <mergeCell ref="S193:V194"/>
    <mergeCell ref="W193:Y194"/>
    <mergeCell ref="B195:C196"/>
    <mergeCell ref="D195:R196"/>
    <mergeCell ref="S195:V196"/>
    <mergeCell ref="W195:Y196"/>
    <mergeCell ref="B189:C190"/>
    <mergeCell ref="D189:R190"/>
    <mergeCell ref="S189:V190"/>
    <mergeCell ref="W189:Y190"/>
    <mergeCell ref="B191:C192"/>
    <mergeCell ref="D191:R192"/>
    <mergeCell ref="S191:V192"/>
    <mergeCell ref="W191:Y192"/>
    <mergeCell ref="B182:R182"/>
    <mergeCell ref="S182:V185"/>
    <mergeCell ref="W182:Y185"/>
    <mergeCell ref="B183:C185"/>
    <mergeCell ref="D183:R185"/>
    <mergeCell ref="B186:C188"/>
    <mergeCell ref="D186:R188"/>
    <mergeCell ref="S186:V188"/>
    <mergeCell ref="W186:Y188"/>
    <mergeCell ref="B179:V179"/>
    <mergeCell ref="W179:Y179"/>
    <mergeCell ref="B181:Y181"/>
    <mergeCell ref="B172:C173"/>
    <mergeCell ref="D172:N173"/>
    <mergeCell ref="O172:T173"/>
    <mergeCell ref="U172:V173"/>
    <mergeCell ref="W172:Y178"/>
    <mergeCell ref="B174:C175"/>
    <mergeCell ref="D174:N175"/>
    <mergeCell ref="O174:T175"/>
    <mergeCell ref="U174:V175"/>
    <mergeCell ref="B176:C178"/>
    <mergeCell ref="B171:C171"/>
    <mergeCell ref="D171:Y171"/>
    <mergeCell ref="O161:T163"/>
    <mergeCell ref="U161:V163"/>
    <mergeCell ref="B164:C168"/>
    <mergeCell ref="D164:N168"/>
    <mergeCell ref="O164:T168"/>
    <mergeCell ref="U164:V168"/>
    <mergeCell ref="D176:N178"/>
    <mergeCell ref="O176:T178"/>
    <mergeCell ref="U176:V178"/>
    <mergeCell ref="B153:C153"/>
    <mergeCell ref="D153:Y153"/>
    <mergeCell ref="B154:C160"/>
    <mergeCell ref="D154:N160"/>
    <mergeCell ref="O154:T160"/>
    <mergeCell ref="U154:V160"/>
    <mergeCell ref="W154:Y170"/>
    <mergeCell ref="B161:C163"/>
    <mergeCell ref="D161:N163"/>
    <mergeCell ref="B169:C170"/>
    <mergeCell ref="D169:N170"/>
    <mergeCell ref="O169:T170"/>
    <mergeCell ref="U169:V170"/>
    <mergeCell ref="B148:C148"/>
    <mergeCell ref="D148:Y148"/>
    <mergeCell ref="B149:C151"/>
    <mergeCell ref="D149:N151"/>
    <mergeCell ref="O149:T151"/>
    <mergeCell ref="U149:V151"/>
    <mergeCell ref="W149:Y152"/>
    <mergeCell ref="B152:C152"/>
    <mergeCell ref="D152:N152"/>
    <mergeCell ref="O152:T152"/>
    <mergeCell ref="U152:V152"/>
    <mergeCell ref="B144:Y144"/>
    <mergeCell ref="B145:N145"/>
    <mergeCell ref="O145:T147"/>
    <mergeCell ref="U145:V147"/>
    <mergeCell ref="W145:Y147"/>
    <mergeCell ref="B146:C147"/>
    <mergeCell ref="D146:N147"/>
    <mergeCell ref="B129:S129"/>
    <mergeCell ref="T129:V129"/>
    <mergeCell ref="B132:Y133"/>
    <mergeCell ref="B134:Y135"/>
    <mergeCell ref="B136:Y138"/>
    <mergeCell ref="B139:Y142"/>
    <mergeCell ref="B123:C128"/>
    <mergeCell ref="D123:E128"/>
    <mergeCell ref="F123:K125"/>
    <mergeCell ref="L123:O125"/>
    <mergeCell ref="P123:S125"/>
    <mergeCell ref="T123:V125"/>
    <mergeCell ref="F126:K128"/>
    <mergeCell ref="L126:O128"/>
    <mergeCell ref="P126:S128"/>
    <mergeCell ref="T126:V128"/>
    <mergeCell ref="B109:C122"/>
    <mergeCell ref="D109:V110"/>
    <mergeCell ref="D111:E114"/>
    <mergeCell ref="F111:K114"/>
    <mergeCell ref="L111:O114"/>
    <mergeCell ref="P111:S114"/>
    <mergeCell ref="T111:V114"/>
    <mergeCell ref="D115:E122"/>
    <mergeCell ref="F115:K116"/>
    <mergeCell ref="L115:O116"/>
    <mergeCell ref="F119:K120"/>
    <mergeCell ref="L119:O120"/>
    <mergeCell ref="P119:S120"/>
    <mergeCell ref="T119:V120"/>
    <mergeCell ref="F121:K122"/>
    <mergeCell ref="L121:O122"/>
    <mergeCell ref="P121:S122"/>
    <mergeCell ref="T121:V122"/>
    <mergeCell ref="P115:S116"/>
    <mergeCell ref="T115:V116"/>
    <mergeCell ref="F117:K118"/>
    <mergeCell ref="L117:O118"/>
    <mergeCell ref="P117:S118"/>
    <mergeCell ref="T117:V118"/>
    <mergeCell ref="W105:Y106"/>
    <mergeCell ref="D107:G108"/>
    <mergeCell ref="H107:J108"/>
    <mergeCell ref="K107:M108"/>
    <mergeCell ref="N107:P108"/>
    <mergeCell ref="Q107:S108"/>
    <mergeCell ref="T107:V108"/>
    <mergeCell ref="W107:Y108"/>
    <mergeCell ref="D105:G106"/>
    <mergeCell ref="H105:J106"/>
    <mergeCell ref="K105:M106"/>
    <mergeCell ref="N105:P106"/>
    <mergeCell ref="Q105:S106"/>
    <mergeCell ref="T105:V106"/>
    <mergeCell ref="W103:Y104"/>
    <mergeCell ref="W99:Y100"/>
    <mergeCell ref="D101:G102"/>
    <mergeCell ref="H101:J102"/>
    <mergeCell ref="K101:M102"/>
    <mergeCell ref="N101:P102"/>
    <mergeCell ref="Q101:S102"/>
    <mergeCell ref="T101:V102"/>
    <mergeCell ref="W101:Y102"/>
    <mergeCell ref="B95:V95"/>
    <mergeCell ref="B97:V98"/>
    <mergeCell ref="B99:C108"/>
    <mergeCell ref="D99:G100"/>
    <mergeCell ref="H99:J100"/>
    <mergeCell ref="K99:M100"/>
    <mergeCell ref="N99:P100"/>
    <mergeCell ref="Q99:S100"/>
    <mergeCell ref="T99:V100"/>
    <mergeCell ref="D103:G104"/>
    <mergeCell ref="B96:V96"/>
    <mergeCell ref="H103:J104"/>
    <mergeCell ref="K103:M104"/>
    <mergeCell ref="N103:P104"/>
    <mergeCell ref="Q103:S104"/>
    <mergeCell ref="T103:V104"/>
    <mergeCell ref="B80:AA80"/>
    <mergeCell ref="B81:AA81"/>
    <mergeCell ref="B82:AA82"/>
    <mergeCell ref="B83:R83"/>
    <mergeCell ref="B84:AA86"/>
    <mergeCell ref="B87:AA87"/>
    <mergeCell ref="B67:AA67"/>
    <mergeCell ref="B69:AA71"/>
    <mergeCell ref="B72:AA73"/>
    <mergeCell ref="B74:AA74"/>
    <mergeCell ref="B75:AA75"/>
    <mergeCell ref="B77:AA79"/>
    <mergeCell ref="B57:S57"/>
    <mergeCell ref="W57:Y57"/>
    <mergeCell ref="B60:AA62"/>
    <mergeCell ref="B63:AA64"/>
    <mergeCell ref="B65:AA66"/>
    <mergeCell ref="B51:C56"/>
    <mergeCell ref="G51:K53"/>
    <mergeCell ref="L51:O53"/>
    <mergeCell ref="P51:S53"/>
    <mergeCell ref="T51:V53"/>
    <mergeCell ref="W51:Y53"/>
    <mergeCell ref="G54:K56"/>
    <mergeCell ref="L54:O56"/>
    <mergeCell ref="P54:S56"/>
    <mergeCell ref="T54:V56"/>
    <mergeCell ref="P45:S46"/>
    <mergeCell ref="T45:V50"/>
    <mergeCell ref="W45:Y50"/>
    <mergeCell ref="P47:S48"/>
    <mergeCell ref="G48:K50"/>
    <mergeCell ref="L48:O50"/>
    <mergeCell ref="P49:S50"/>
    <mergeCell ref="B40:C50"/>
    <mergeCell ref="D40:V40"/>
    <mergeCell ref="D41:F44"/>
    <mergeCell ref="G41:K44"/>
    <mergeCell ref="L41:O44"/>
    <mergeCell ref="P41:S44"/>
    <mergeCell ref="T41:V44"/>
    <mergeCell ref="D45:F56"/>
    <mergeCell ref="G45:K47"/>
    <mergeCell ref="L45:O47"/>
    <mergeCell ref="W54:Y56"/>
    <mergeCell ref="W36:Y37"/>
    <mergeCell ref="D38:G39"/>
    <mergeCell ref="H38:J39"/>
    <mergeCell ref="K38:M39"/>
    <mergeCell ref="N38:P39"/>
    <mergeCell ref="Q38:S39"/>
    <mergeCell ref="T38:V39"/>
    <mergeCell ref="W38:Y39"/>
    <mergeCell ref="B35:V35"/>
    <mergeCell ref="B36:C39"/>
    <mergeCell ref="D36:G37"/>
    <mergeCell ref="H36:J37"/>
    <mergeCell ref="K36:M37"/>
    <mergeCell ref="N36:P37"/>
    <mergeCell ref="Q36:S37"/>
    <mergeCell ref="T36:V37"/>
    <mergeCell ref="B21:AA21"/>
    <mergeCell ref="B24:AA27"/>
    <mergeCell ref="B29:AA29"/>
    <mergeCell ref="B30:AA31"/>
    <mergeCell ref="B32:AA32"/>
    <mergeCell ref="B34:V34"/>
    <mergeCell ref="B4:AA5"/>
    <mergeCell ref="B7:AA10"/>
    <mergeCell ref="C12:AA13"/>
    <mergeCell ref="C15:AA16"/>
    <mergeCell ref="C17:AA17"/>
    <mergeCell ref="D19:AA20"/>
  </mergeCells>
  <dataValidations count="5">
    <dataValidation type="list" allowBlank="1" showInputMessage="1" showErrorMessage="1" sqref="O169 O164 O172 O161 O149:T152 O154:T160 O174 O176" xr:uid="{725FE974-E81F-4C7F-A298-ED976146CF43}">
      <formula1>$AA$134:$AA$137</formula1>
    </dataValidation>
    <dataValidation type="list" allowBlank="1" showInputMessage="1" showErrorMessage="1" sqref="P45:S46 P49:S50" xr:uid="{9F814F2A-85DE-4EBA-A4EA-AA56FA5260F0}">
      <formula1>$AA$102:$AA$104</formula1>
    </dataValidation>
    <dataValidation type="list" allowBlank="1" showInputMessage="1" showErrorMessage="1" sqref="P115:S128 P51:S56" xr:uid="{BCF7C368-5395-405D-A46C-29D747D1309B}">
      <formula1>$AA$102:$AA$103</formula1>
    </dataValidation>
    <dataValidation type="list" allowBlank="1" showInputMessage="1" showErrorMessage="1" sqref="W101:Y108" xr:uid="{92977145-E699-4821-A2B7-D9A1B9456D7E}">
      <formula1>$AA$102:$AA$107</formula1>
    </dataValidation>
    <dataValidation type="list" allowBlank="1" showInputMessage="1" showErrorMessage="1" sqref="W38:Y39" xr:uid="{C4C0896D-971B-422D-B986-129F14779376}">
      <formula1>$AA$36:$AA$41</formula1>
    </dataValidation>
  </dataValidations>
  <pageMargins left="0.78740157480314965" right="0.78740157480314965" top="0.78740157480314965" bottom="0.78740157480314965" header="0.31496062992125984" footer="0.31496062992125984"/>
  <pageSetup paperSize="9" scale="74" fitToHeight="9" orientation="portrait" r:id="rId1"/>
  <rowBreaks count="3" manualBreakCount="3">
    <brk id="58" max="16383" man="1"/>
    <brk id="108" max="16383" man="1"/>
    <brk id="16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20D9-9B0F-468C-B519-4A557041673A}">
  <sheetPr>
    <tabColor rgb="FFFF0000"/>
  </sheetPr>
  <dimension ref="A1:AP210"/>
  <sheetViews>
    <sheetView workbookViewId="0">
      <selection activeCell="B1" sqref="B1"/>
    </sheetView>
  </sheetViews>
  <sheetFormatPr defaultColWidth="3.3046875" defaultRowHeight="15.5" x14ac:dyDescent="0.35"/>
  <cols>
    <col min="27" max="27" width="5.53515625" customWidth="1"/>
    <col min="29" max="30" width="5.53515625" customWidth="1"/>
  </cols>
  <sheetData>
    <row r="1" spans="2:27" x14ac:dyDescent="0.35">
      <c r="B1" s="1" t="s">
        <v>0</v>
      </c>
    </row>
    <row r="2" spans="2:27" ht="11.25" customHeight="1" x14ac:dyDescent="0.35"/>
    <row r="3" spans="2:27" x14ac:dyDescent="0.35">
      <c r="B3" s="1" t="s">
        <v>90</v>
      </c>
    </row>
    <row r="4" spans="2:27" ht="15" customHeight="1" x14ac:dyDescent="0.35">
      <c r="B4" s="116" t="s">
        <v>91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spans="2:27" x14ac:dyDescent="0.3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spans="2:27" ht="15" customHeight="1" x14ac:dyDescent="0.35">
      <c r="B6" s="3" t="s">
        <v>92</v>
      </c>
    </row>
    <row r="7" spans="2:27" ht="15" customHeight="1" x14ac:dyDescent="0.35">
      <c r="B7" s="116" t="s">
        <v>93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2:27" x14ac:dyDescent="0.35"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2:27" x14ac:dyDescent="0.35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spans="2:27" ht="15" customHeight="1" x14ac:dyDescent="0.35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</row>
    <row r="11" spans="2:27" x14ac:dyDescent="0.35">
      <c r="C11" s="3" t="s">
        <v>94</v>
      </c>
    </row>
    <row r="12" spans="2:27" ht="15" customHeight="1" x14ac:dyDescent="0.35">
      <c r="C12" s="116" t="s">
        <v>95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</row>
    <row r="13" spans="2:27" ht="15" customHeight="1" x14ac:dyDescent="0.35"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2:27" ht="15" customHeight="1" x14ac:dyDescent="0.35">
      <c r="B14" s="8" t="s">
        <v>96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2:27" ht="15" customHeight="1" x14ac:dyDescent="0.35">
      <c r="B15" s="7"/>
      <c r="C15" s="116" t="s">
        <v>97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</row>
    <row r="16" spans="2:27" x14ac:dyDescent="0.35"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2:42" ht="15" customHeight="1" x14ac:dyDescent="0.35">
      <c r="C17" s="116" t="s">
        <v>134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</row>
    <row r="18" spans="2:42" x14ac:dyDescent="0.35">
      <c r="C18" s="8" t="s">
        <v>98</v>
      </c>
    </row>
    <row r="19" spans="2:42" ht="15" customHeight="1" x14ac:dyDescent="0.35">
      <c r="D19" s="116" t="s">
        <v>99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</row>
    <row r="20" spans="2:42" ht="15" customHeight="1" x14ac:dyDescent="0.35"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  <row r="21" spans="2:42" ht="15" customHeight="1" x14ac:dyDescent="0.35">
      <c r="B21" s="116" t="s">
        <v>100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P21" s="15"/>
    </row>
    <row r="22" spans="2:42" ht="11.25" customHeight="1" x14ac:dyDescent="0.35"/>
    <row r="23" spans="2:42" x14ac:dyDescent="0.35">
      <c r="B23" s="1" t="s">
        <v>82</v>
      </c>
    </row>
    <row r="24" spans="2:42" ht="15" customHeight="1" x14ac:dyDescent="0.35">
      <c r="B24" s="116" t="s">
        <v>83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</row>
    <row r="25" spans="2:42" x14ac:dyDescent="0.35"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</row>
    <row r="26" spans="2:42" x14ac:dyDescent="0.35"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2:42" x14ac:dyDescent="0.35"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</row>
    <row r="28" spans="2:42" ht="11.25" customHeight="1" x14ac:dyDescent="0.3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2:42" ht="15" customHeight="1" x14ac:dyDescent="0.35">
      <c r="B29" s="116" t="s">
        <v>84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</row>
    <row r="30" spans="2:42" ht="15" customHeight="1" x14ac:dyDescent="0.35">
      <c r="B30" s="153" t="s">
        <v>85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</row>
    <row r="31" spans="2:42" x14ac:dyDescent="0.35"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</row>
    <row r="32" spans="2:42" ht="15" customHeight="1" x14ac:dyDescent="0.35">
      <c r="B32" s="153" t="s">
        <v>135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</row>
    <row r="33" spans="2:27" ht="11.25" customHeight="1" x14ac:dyDescent="0.35"/>
    <row r="34" spans="2:27" ht="34.5" customHeight="1" x14ac:dyDescent="0.35">
      <c r="B34" s="165" t="s">
        <v>149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</row>
    <row r="35" spans="2:27" ht="18" customHeight="1" x14ac:dyDescent="0.35">
      <c r="B35" s="71" t="s">
        <v>1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AA35" s="3" t="s">
        <v>81</v>
      </c>
    </row>
    <row r="36" spans="2:27" ht="18" customHeight="1" x14ac:dyDescent="0.35">
      <c r="B36" s="102" t="s">
        <v>9</v>
      </c>
      <c r="C36" s="103"/>
      <c r="D36" s="102" t="s">
        <v>7</v>
      </c>
      <c r="E36" s="151"/>
      <c r="F36" s="151"/>
      <c r="G36" s="103"/>
      <c r="H36" s="86" t="s">
        <v>2</v>
      </c>
      <c r="I36" s="71"/>
      <c r="J36" s="71"/>
      <c r="K36" s="86" t="s">
        <v>3</v>
      </c>
      <c r="L36" s="71"/>
      <c r="M36" s="71"/>
      <c r="N36" s="86" t="s">
        <v>4</v>
      </c>
      <c r="O36" s="71"/>
      <c r="P36" s="71"/>
      <c r="Q36" s="86" t="s">
        <v>5</v>
      </c>
      <c r="R36" s="71"/>
      <c r="S36" s="71"/>
      <c r="T36" s="86" t="s">
        <v>6</v>
      </c>
      <c r="U36" s="71"/>
      <c r="V36" s="71"/>
      <c r="W36" s="86" t="s">
        <v>80</v>
      </c>
      <c r="X36" s="71"/>
      <c r="Y36" s="71"/>
      <c r="AA36" s="5">
        <v>0</v>
      </c>
    </row>
    <row r="37" spans="2:27" ht="18" customHeight="1" x14ac:dyDescent="0.35">
      <c r="B37" s="96"/>
      <c r="C37" s="97"/>
      <c r="D37" s="98"/>
      <c r="E37" s="152"/>
      <c r="F37" s="152"/>
      <c r="G37" s="99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AA37" s="5">
        <v>12</v>
      </c>
    </row>
    <row r="38" spans="2:27" ht="18" customHeight="1" x14ac:dyDescent="0.35">
      <c r="B38" s="96"/>
      <c r="C38" s="97"/>
      <c r="D38" s="102" t="s">
        <v>8</v>
      </c>
      <c r="E38" s="151"/>
      <c r="F38" s="151"/>
      <c r="G38" s="103"/>
      <c r="H38" s="71">
        <v>12</v>
      </c>
      <c r="I38" s="71"/>
      <c r="J38" s="71"/>
      <c r="K38" s="71">
        <v>14</v>
      </c>
      <c r="L38" s="71"/>
      <c r="M38" s="71"/>
      <c r="N38" s="71">
        <v>16</v>
      </c>
      <c r="O38" s="71"/>
      <c r="P38" s="71"/>
      <c r="Q38" s="71">
        <v>18</v>
      </c>
      <c r="R38" s="71"/>
      <c r="S38" s="71"/>
      <c r="T38" s="71">
        <v>20</v>
      </c>
      <c r="U38" s="71"/>
      <c r="V38" s="71"/>
      <c r="W38" s="68">
        <v>20</v>
      </c>
      <c r="X38" s="68"/>
      <c r="Y38" s="68"/>
      <c r="AA38" s="5">
        <v>14</v>
      </c>
    </row>
    <row r="39" spans="2:27" ht="18" customHeight="1" x14ac:dyDescent="0.35">
      <c r="B39" s="98"/>
      <c r="C39" s="99"/>
      <c r="D39" s="98"/>
      <c r="E39" s="152"/>
      <c r="F39" s="152"/>
      <c r="G39" s="99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68"/>
      <c r="X39" s="68"/>
      <c r="Y39" s="68"/>
      <c r="AA39" s="5">
        <v>16</v>
      </c>
    </row>
    <row r="40" spans="2:27" ht="18" customHeight="1" x14ac:dyDescent="0.35">
      <c r="B40" s="71" t="s">
        <v>19</v>
      </c>
      <c r="C40" s="71"/>
      <c r="D40" s="171" t="s">
        <v>10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AA40" s="5">
        <v>18</v>
      </c>
    </row>
    <row r="41" spans="2:27" ht="18" customHeight="1" x14ac:dyDescent="0.35">
      <c r="B41" s="71"/>
      <c r="C41" s="71"/>
      <c r="D41" s="172"/>
      <c r="E41" s="173"/>
      <c r="F41" s="173"/>
      <c r="G41" s="86" t="s">
        <v>11</v>
      </c>
      <c r="H41" s="86"/>
      <c r="I41" s="86"/>
      <c r="J41" s="86"/>
      <c r="K41" s="86"/>
      <c r="L41" s="86" t="s">
        <v>12</v>
      </c>
      <c r="M41" s="71"/>
      <c r="N41" s="71"/>
      <c r="O41" s="71"/>
      <c r="P41" s="86" t="s">
        <v>13</v>
      </c>
      <c r="Q41" s="86"/>
      <c r="R41" s="86"/>
      <c r="S41" s="86"/>
      <c r="T41" s="71" t="s">
        <v>14</v>
      </c>
      <c r="U41" s="71"/>
      <c r="V41" s="71"/>
      <c r="AA41" s="5">
        <v>20</v>
      </c>
    </row>
    <row r="42" spans="2:27" ht="18" customHeight="1" x14ac:dyDescent="0.35">
      <c r="B42" s="71"/>
      <c r="C42" s="71"/>
      <c r="D42" s="172"/>
      <c r="E42" s="173"/>
      <c r="F42" s="173"/>
      <c r="G42" s="86"/>
      <c r="H42" s="86"/>
      <c r="I42" s="86"/>
      <c r="J42" s="86"/>
      <c r="K42" s="86"/>
      <c r="L42" s="86"/>
      <c r="M42" s="71"/>
      <c r="N42" s="71"/>
      <c r="O42" s="71"/>
      <c r="P42" s="86"/>
      <c r="Q42" s="86"/>
      <c r="R42" s="86"/>
      <c r="S42" s="86"/>
      <c r="T42" s="71"/>
      <c r="U42" s="71"/>
      <c r="V42" s="71"/>
    </row>
    <row r="43" spans="2:27" ht="18" customHeight="1" x14ac:dyDescent="0.35">
      <c r="B43" s="71"/>
      <c r="C43" s="71"/>
      <c r="D43" s="172"/>
      <c r="E43" s="173"/>
      <c r="F43" s="173"/>
      <c r="G43" s="86"/>
      <c r="H43" s="86"/>
      <c r="I43" s="86"/>
      <c r="J43" s="86"/>
      <c r="K43" s="86"/>
      <c r="L43" s="71"/>
      <c r="M43" s="71"/>
      <c r="N43" s="71"/>
      <c r="O43" s="71"/>
      <c r="P43" s="86"/>
      <c r="Q43" s="86"/>
      <c r="R43" s="86"/>
      <c r="S43" s="86"/>
      <c r="T43" s="71"/>
      <c r="U43" s="71"/>
      <c r="V43" s="71"/>
    </row>
    <row r="44" spans="2:27" ht="18" customHeight="1" x14ac:dyDescent="0.35">
      <c r="B44" s="71"/>
      <c r="C44" s="71"/>
      <c r="D44" s="172"/>
      <c r="E44" s="173"/>
      <c r="F44" s="173"/>
      <c r="G44" s="86"/>
      <c r="H44" s="86"/>
      <c r="I44" s="86"/>
      <c r="J44" s="86"/>
      <c r="K44" s="86"/>
      <c r="L44" s="71"/>
      <c r="M44" s="71"/>
      <c r="N44" s="71"/>
      <c r="O44" s="71"/>
      <c r="P44" s="86"/>
      <c r="Q44" s="86"/>
      <c r="R44" s="86"/>
      <c r="S44" s="86"/>
      <c r="T44" s="71"/>
      <c r="U44" s="71"/>
      <c r="V44" s="71"/>
    </row>
    <row r="45" spans="2:27" ht="18" customHeight="1" x14ac:dyDescent="0.35">
      <c r="B45" s="71"/>
      <c r="C45" s="71"/>
      <c r="D45" s="71" t="s">
        <v>8</v>
      </c>
      <c r="E45" s="71"/>
      <c r="F45" s="71"/>
      <c r="G45" s="86" t="s">
        <v>127</v>
      </c>
      <c r="H45" s="71"/>
      <c r="I45" s="71"/>
      <c r="J45" s="71"/>
      <c r="K45" s="71"/>
      <c r="L45" s="71">
        <v>15</v>
      </c>
      <c r="M45" s="71"/>
      <c r="N45" s="71"/>
      <c r="O45" s="71"/>
      <c r="P45" s="102">
        <v>2</v>
      </c>
      <c r="Q45" s="151"/>
      <c r="R45" s="151"/>
      <c r="S45" s="103"/>
      <c r="T45" s="102" t="s">
        <v>16</v>
      </c>
      <c r="U45" s="151"/>
      <c r="V45" s="103"/>
      <c r="W45" s="68">
        <f>(L45*P45)+(L48*P49)</f>
        <v>60</v>
      </c>
      <c r="X45" s="68"/>
      <c r="Y45" s="68"/>
      <c r="AA45" s="3" t="s">
        <v>81</v>
      </c>
    </row>
    <row r="46" spans="2:27" ht="18" customHeight="1" x14ac:dyDescent="0.35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96"/>
      <c r="Q46" s="124"/>
      <c r="R46" s="124"/>
      <c r="S46" s="97"/>
      <c r="T46" s="96"/>
      <c r="U46" s="124"/>
      <c r="V46" s="97"/>
      <c r="W46" s="68"/>
      <c r="X46" s="68"/>
      <c r="Y46" s="68"/>
      <c r="AA46" s="5">
        <v>0</v>
      </c>
    </row>
    <row r="47" spans="2:27" ht="18" customHeight="1" x14ac:dyDescent="0.35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96" t="s">
        <v>15</v>
      </c>
      <c r="Q47" s="124"/>
      <c r="R47" s="124"/>
      <c r="S47" s="97"/>
      <c r="T47" s="96"/>
      <c r="U47" s="124"/>
      <c r="V47" s="97"/>
      <c r="W47" s="68"/>
      <c r="X47" s="68"/>
      <c r="Y47" s="68"/>
      <c r="AA47" s="5">
        <v>15</v>
      </c>
    </row>
    <row r="48" spans="2:27" ht="18" customHeight="1" x14ac:dyDescent="0.35">
      <c r="B48" s="71"/>
      <c r="C48" s="71"/>
      <c r="D48" s="71"/>
      <c r="E48" s="71"/>
      <c r="F48" s="71"/>
      <c r="G48" s="86" t="s">
        <v>128</v>
      </c>
      <c r="H48" s="71"/>
      <c r="I48" s="71"/>
      <c r="J48" s="71"/>
      <c r="K48" s="71"/>
      <c r="L48" s="71">
        <v>15</v>
      </c>
      <c r="M48" s="71"/>
      <c r="N48" s="71"/>
      <c r="O48" s="71"/>
      <c r="P48" s="96"/>
      <c r="Q48" s="124"/>
      <c r="R48" s="124"/>
      <c r="S48" s="97"/>
      <c r="T48" s="96"/>
      <c r="U48" s="124"/>
      <c r="V48" s="97"/>
      <c r="W48" s="68"/>
      <c r="X48" s="68"/>
      <c r="Y48" s="68"/>
      <c r="AA48" s="5">
        <v>30</v>
      </c>
    </row>
    <row r="49" spans="2:30" ht="18" customHeight="1" x14ac:dyDescent="0.3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96">
        <v>2</v>
      </c>
      <c r="Q49" s="124"/>
      <c r="R49" s="124"/>
      <c r="S49" s="97"/>
      <c r="T49" s="96"/>
      <c r="U49" s="124"/>
      <c r="V49" s="97"/>
      <c r="W49" s="68"/>
      <c r="X49" s="68"/>
      <c r="Y49" s="68"/>
      <c r="AA49" s="5">
        <v>45</v>
      </c>
    </row>
    <row r="50" spans="2:30" ht="18" customHeight="1" x14ac:dyDescent="0.35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98"/>
      <c r="Q50" s="152"/>
      <c r="R50" s="152"/>
      <c r="S50" s="99"/>
      <c r="T50" s="98"/>
      <c r="U50" s="152"/>
      <c r="V50" s="99"/>
      <c r="W50" s="68"/>
      <c r="X50" s="68"/>
      <c r="Y50" s="68"/>
      <c r="AA50" s="5">
        <v>60</v>
      </c>
    </row>
    <row r="51" spans="2:30" ht="18" customHeight="1" x14ac:dyDescent="0.35">
      <c r="B51" s="102" t="s">
        <v>20</v>
      </c>
      <c r="C51" s="103"/>
      <c r="D51" s="71"/>
      <c r="E51" s="71"/>
      <c r="F51" s="71"/>
      <c r="G51" s="86" t="s">
        <v>17</v>
      </c>
      <c r="H51" s="86"/>
      <c r="I51" s="86"/>
      <c r="J51" s="86"/>
      <c r="K51" s="86"/>
      <c r="L51" s="71">
        <v>10</v>
      </c>
      <c r="M51" s="71"/>
      <c r="N51" s="71"/>
      <c r="O51" s="71"/>
      <c r="P51" s="71">
        <v>0</v>
      </c>
      <c r="Q51" s="71"/>
      <c r="R51" s="71"/>
      <c r="S51" s="71"/>
      <c r="T51" s="71">
        <f>L51*P51</f>
        <v>0</v>
      </c>
      <c r="U51" s="71"/>
      <c r="V51" s="71"/>
      <c r="W51" s="68">
        <f>T51</f>
        <v>0</v>
      </c>
      <c r="X51" s="68"/>
      <c r="Y51" s="68"/>
    </row>
    <row r="52" spans="2:30" ht="18" customHeight="1" x14ac:dyDescent="0.35">
      <c r="B52" s="96"/>
      <c r="C52" s="97"/>
      <c r="D52" s="71"/>
      <c r="E52" s="71"/>
      <c r="F52" s="71"/>
      <c r="G52" s="86"/>
      <c r="H52" s="86"/>
      <c r="I52" s="86"/>
      <c r="J52" s="86"/>
      <c r="K52" s="86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68"/>
      <c r="X52" s="68"/>
      <c r="Y52" s="68"/>
      <c r="AA52" s="14"/>
    </row>
    <row r="53" spans="2:30" ht="18" customHeight="1" x14ac:dyDescent="0.35">
      <c r="B53" s="96"/>
      <c r="C53" s="97"/>
      <c r="D53" s="71"/>
      <c r="E53" s="71"/>
      <c r="F53" s="71"/>
      <c r="G53" s="86"/>
      <c r="H53" s="86"/>
      <c r="I53" s="86"/>
      <c r="J53" s="86"/>
      <c r="K53" s="86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68"/>
      <c r="X53" s="68"/>
      <c r="Y53" s="68"/>
      <c r="AD53" s="14"/>
    </row>
    <row r="54" spans="2:30" ht="18" customHeight="1" x14ac:dyDescent="0.35">
      <c r="B54" s="96"/>
      <c r="C54" s="97"/>
      <c r="D54" s="71"/>
      <c r="E54" s="71"/>
      <c r="F54" s="71"/>
      <c r="G54" s="86" t="s">
        <v>18</v>
      </c>
      <c r="H54" s="86"/>
      <c r="I54" s="86"/>
      <c r="J54" s="86"/>
      <c r="K54" s="86"/>
      <c r="L54" s="71">
        <v>10</v>
      </c>
      <c r="M54" s="71"/>
      <c r="N54" s="71"/>
      <c r="O54" s="71"/>
      <c r="P54" s="71">
        <v>0</v>
      </c>
      <c r="Q54" s="71"/>
      <c r="R54" s="71"/>
      <c r="S54" s="71"/>
      <c r="T54" s="71">
        <f>L54*P54</f>
        <v>0</v>
      </c>
      <c r="U54" s="71"/>
      <c r="V54" s="71"/>
      <c r="W54" s="68">
        <f>T54</f>
        <v>0</v>
      </c>
      <c r="X54" s="68"/>
      <c r="Y54" s="68"/>
      <c r="AA54" s="3" t="s">
        <v>81</v>
      </c>
    </row>
    <row r="55" spans="2:30" ht="18" customHeight="1" x14ac:dyDescent="0.35">
      <c r="B55" s="96"/>
      <c r="C55" s="97"/>
      <c r="D55" s="71"/>
      <c r="E55" s="71"/>
      <c r="F55" s="71"/>
      <c r="G55" s="86"/>
      <c r="H55" s="86"/>
      <c r="I55" s="86"/>
      <c r="J55" s="86"/>
      <c r="K55" s="86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68"/>
      <c r="X55" s="68"/>
      <c r="Y55" s="68"/>
      <c r="AA55" s="5">
        <v>0</v>
      </c>
    </row>
    <row r="56" spans="2:30" ht="18" customHeight="1" x14ac:dyDescent="0.35">
      <c r="B56" s="98"/>
      <c r="C56" s="99"/>
      <c r="D56" s="71"/>
      <c r="E56" s="71"/>
      <c r="F56" s="71"/>
      <c r="G56" s="86"/>
      <c r="H56" s="86"/>
      <c r="I56" s="86"/>
      <c r="J56" s="86"/>
      <c r="K56" s="86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68"/>
      <c r="X56" s="68"/>
      <c r="Y56" s="68"/>
      <c r="AA56" s="5">
        <v>10</v>
      </c>
    </row>
    <row r="57" spans="2:30" ht="19.5" customHeight="1" x14ac:dyDescent="0.35">
      <c r="B57" s="87" t="s">
        <v>60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11"/>
      <c r="U57" s="11"/>
      <c r="V57" s="11"/>
      <c r="W57" s="155">
        <f>W38+W45+W51+W54</f>
        <v>80</v>
      </c>
      <c r="X57" s="156"/>
      <c r="Y57" s="157"/>
    </row>
    <row r="59" spans="2:30" ht="19.5" customHeight="1" x14ac:dyDescent="0.35">
      <c r="B59" s="1" t="s">
        <v>86</v>
      </c>
    </row>
    <row r="60" spans="2:30" ht="15" customHeight="1" x14ac:dyDescent="0.35">
      <c r="B60" s="116" t="s">
        <v>87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</row>
    <row r="61" spans="2:30" ht="15" customHeight="1" x14ac:dyDescent="0.35"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</row>
    <row r="62" spans="2:30" ht="15" customHeight="1" x14ac:dyDescent="0.35"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</row>
    <row r="63" spans="2:30" ht="15" customHeight="1" x14ac:dyDescent="0.35">
      <c r="B63" s="116" t="s">
        <v>88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</row>
    <row r="64" spans="2:30" ht="15" customHeight="1" x14ac:dyDescent="0.35"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</row>
    <row r="65" spans="2:27" ht="15" customHeight="1" x14ac:dyDescent="0.35">
      <c r="B65" s="153" t="s">
        <v>136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</row>
    <row r="66" spans="2:27" ht="15" customHeight="1" x14ac:dyDescent="0.35"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</row>
    <row r="67" spans="2:27" ht="15" customHeight="1" x14ac:dyDescent="0.35">
      <c r="B67" s="153" t="s">
        <v>133</v>
      </c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</row>
    <row r="68" spans="2:27" ht="19.5" customHeight="1" x14ac:dyDescent="0.35">
      <c r="B68" s="1" t="s">
        <v>89</v>
      </c>
    </row>
    <row r="69" spans="2:27" ht="15" customHeight="1" x14ac:dyDescent="0.35">
      <c r="B69" s="116" t="s">
        <v>131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</row>
    <row r="70" spans="2:27" ht="15" customHeight="1" x14ac:dyDescent="0.3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</row>
    <row r="71" spans="2:27" ht="15" customHeight="1" x14ac:dyDescent="0.35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</row>
    <row r="72" spans="2:27" ht="15" customHeight="1" x14ac:dyDescent="0.35">
      <c r="B72" s="116" t="s">
        <v>101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</row>
    <row r="73" spans="2:27" ht="15" customHeight="1" x14ac:dyDescent="0.3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</row>
    <row r="74" spans="2:27" ht="15" customHeight="1" x14ac:dyDescent="0.35">
      <c r="B74" s="170" t="s">
        <v>102</v>
      </c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</row>
    <row r="75" spans="2:27" ht="15" customHeight="1" x14ac:dyDescent="0.35">
      <c r="B75" s="153" t="s">
        <v>103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</row>
    <row r="76" spans="2:27" ht="19.5" customHeight="1" x14ac:dyDescent="0.35">
      <c r="B76" s="1" t="s">
        <v>104</v>
      </c>
    </row>
    <row r="77" spans="2:27" ht="15" customHeight="1" x14ac:dyDescent="0.35">
      <c r="B77" s="116" t="s">
        <v>130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</row>
    <row r="78" spans="2:27" ht="15" customHeight="1" x14ac:dyDescent="0.3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</row>
    <row r="79" spans="2:27" ht="15" customHeight="1" x14ac:dyDescent="0.3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</row>
    <row r="80" spans="2:27" ht="15" customHeight="1" x14ac:dyDescent="0.35">
      <c r="B80" s="116" t="s">
        <v>105</v>
      </c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</row>
    <row r="81" spans="2:27" ht="15" customHeight="1" x14ac:dyDescent="0.35">
      <c r="B81" s="153" t="s">
        <v>106</v>
      </c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</row>
    <row r="82" spans="2:27" ht="15" customHeight="1" x14ac:dyDescent="0.35">
      <c r="B82" s="153" t="s">
        <v>107</v>
      </c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</row>
    <row r="83" spans="2:27" x14ac:dyDescent="0.35">
      <c r="B83" s="154" t="s">
        <v>108</v>
      </c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</row>
    <row r="84" spans="2:27" ht="15" customHeight="1" x14ac:dyDescent="0.35">
      <c r="B84" s="116" t="s">
        <v>132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</row>
    <row r="85" spans="2:27" ht="15" customHeight="1" x14ac:dyDescent="0.3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</row>
    <row r="86" spans="2:27" ht="15" customHeight="1" x14ac:dyDescent="0.3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</row>
    <row r="87" spans="2:27" ht="15" customHeight="1" x14ac:dyDescent="0.35">
      <c r="B87" s="116" t="s">
        <v>109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</row>
    <row r="88" spans="2:27" ht="15" customHeight="1" x14ac:dyDescent="0.35">
      <c r="C88" s="8" t="s">
        <v>110</v>
      </c>
    </row>
    <row r="89" spans="2:27" ht="15" customHeight="1" x14ac:dyDescent="0.35">
      <c r="C89" s="8" t="s">
        <v>111</v>
      </c>
    </row>
    <row r="90" spans="2:27" ht="15" customHeight="1" x14ac:dyDescent="0.35">
      <c r="C90" s="8" t="s">
        <v>112</v>
      </c>
    </row>
    <row r="91" spans="2:27" ht="15" customHeight="1" x14ac:dyDescent="0.35">
      <c r="C91" s="8" t="s">
        <v>113</v>
      </c>
    </row>
    <row r="92" spans="2:27" ht="15" customHeight="1" x14ac:dyDescent="0.35">
      <c r="C92" s="3"/>
      <c r="D92" s="8" t="s">
        <v>114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2:27" ht="15" customHeight="1" x14ac:dyDescent="0.35">
      <c r="C93" s="3"/>
      <c r="D93" s="8" t="s">
        <v>115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2:27" ht="15" customHeight="1" x14ac:dyDescent="0.35"/>
    <row r="95" spans="2:27" ht="19.5" customHeight="1" x14ac:dyDescent="0.35">
      <c r="B95" s="158" t="s">
        <v>21</v>
      </c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</row>
    <row r="96" spans="2:27" ht="58.5" customHeight="1" x14ac:dyDescent="0.35">
      <c r="B96" s="182" t="s">
        <v>150</v>
      </c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4"/>
    </row>
    <row r="97" spans="2:27" ht="19.5" customHeight="1" x14ac:dyDescent="0.35">
      <c r="B97" s="160" t="s">
        <v>22</v>
      </c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</row>
    <row r="98" spans="2:27" ht="19.5" customHeight="1" x14ac:dyDescent="0.35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</row>
    <row r="99" spans="2:27" ht="19.5" customHeight="1" x14ac:dyDescent="0.35">
      <c r="B99" s="71" t="s">
        <v>9</v>
      </c>
      <c r="C99" s="71"/>
      <c r="D99" s="102" t="s">
        <v>126</v>
      </c>
      <c r="E99" s="151"/>
      <c r="F99" s="151"/>
      <c r="G99" s="103"/>
      <c r="H99" s="86" t="s">
        <v>23</v>
      </c>
      <c r="I99" s="71"/>
      <c r="J99" s="71"/>
      <c r="K99" s="86" t="s">
        <v>24</v>
      </c>
      <c r="L99" s="71"/>
      <c r="M99" s="71"/>
      <c r="N99" s="86" t="s">
        <v>2</v>
      </c>
      <c r="O99" s="71"/>
      <c r="P99" s="71"/>
      <c r="Q99" s="86" t="s">
        <v>3</v>
      </c>
      <c r="R99" s="71"/>
      <c r="S99" s="71"/>
      <c r="T99" s="86" t="s">
        <v>25</v>
      </c>
      <c r="U99" s="71"/>
      <c r="V99" s="71"/>
      <c r="W99" s="86" t="s">
        <v>80</v>
      </c>
      <c r="X99" s="71"/>
      <c r="Y99" s="71"/>
    </row>
    <row r="100" spans="2:27" ht="19.5" customHeight="1" x14ac:dyDescent="0.35">
      <c r="B100" s="71"/>
      <c r="C100" s="71"/>
      <c r="D100" s="98"/>
      <c r="E100" s="152"/>
      <c r="F100" s="152"/>
      <c r="G100" s="99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</row>
    <row r="101" spans="2:27" ht="19.5" customHeight="1" x14ac:dyDescent="0.35">
      <c r="B101" s="71"/>
      <c r="C101" s="71"/>
      <c r="D101" s="102" t="s">
        <v>8</v>
      </c>
      <c r="E101" s="151"/>
      <c r="F101" s="151"/>
      <c r="G101" s="103"/>
      <c r="H101" s="71">
        <v>1</v>
      </c>
      <c r="I101" s="71"/>
      <c r="J101" s="71"/>
      <c r="K101" s="71">
        <v>2</v>
      </c>
      <c r="L101" s="71"/>
      <c r="M101" s="71"/>
      <c r="N101" s="71">
        <v>5</v>
      </c>
      <c r="O101" s="71"/>
      <c r="P101" s="71"/>
      <c r="Q101" s="71">
        <v>7</v>
      </c>
      <c r="R101" s="71"/>
      <c r="S101" s="71"/>
      <c r="T101" s="71">
        <v>10</v>
      </c>
      <c r="U101" s="71"/>
      <c r="V101" s="71"/>
      <c r="W101" s="68">
        <v>10</v>
      </c>
      <c r="X101" s="68"/>
      <c r="Y101" s="68"/>
      <c r="AA101" s="3" t="s">
        <v>81</v>
      </c>
    </row>
    <row r="102" spans="2:27" ht="19.5" customHeight="1" x14ac:dyDescent="0.35">
      <c r="B102" s="71"/>
      <c r="C102" s="71"/>
      <c r="D102" s="98"/>
      <c r="E102" s="152"/>
      <c r="F102" s="152"/>
      <c r="G102" s="99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68"/>
      <c r="X102" s="68"/>
      <c r="Y102" s="68"/>
      <c r="AA102" s="5">
        <v>0</v>
      </c>
    </row>
    <row r="103" spans="2:27" ht="19.5" customHeight="1" x14ac:dyDescent="0.35">
      <c r="B103" s="71"/>
      <c r="C103" s="71"/>
      <c r="D103" s="102" t="s">
        <v>8</v>
      </c>
      <c r="E103" s="151"/>
      <c r="F103" s="151"/>
      <c r="G103" s="103"/>
      <c r="H103" s="71">
        <v>1</v>
      </c>
      <c r="I103" s="71"/>
      <c r="J103" s="71"/>
      <c r="K103" s="71">
        <v>2</v>
      </c>
      <c r="L103" s="71"/>
      <c r="M103" s="71"/>
      <c r="N103" s="71">
        <v>5</v>
      </c>
      <c r="O103" s="71"/>
      <c r="P103" s="71"/>
      <c r="Q103" s="71">
        <v>7</v>
      </c>
      <c r="R103" s="71"/>
      <c r="S103" s="71"/>
      <c r="T103" s="71">
        <v>10</v>
      </c>
      <c r="U103" s="71"/>
      <c r="V103" s="71"/>
      <c r="W103" s="68">
        <v>10</v>
      </c>
      <c r="X103" s="68"/>
      <c r="Y103" s="68"/>
      <c r="AA103" s="5">
        <v>1</v>
      </c>
    </row>
    <row r="104" spans="2:27" ht="19.5" customHeight="1" x14ac:dyDescent="0.35">
      <c r="B104" s="71"/>
      <c r="C104" s="71"/>
      <c r="D104" s="98"/>
      <c r="E104" s="152"/>
      <c r="F104" s="152"/>
      <c r="G104" s="99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68"/>
      <c r="X104" s="68"/>
      <c r="Y104" s="68"/>
      <c r="AA104" s="5">
        <v>2</v>
      </c>
    </row>
    <row r="105" spans="2:27" ht="19.5" customHeight="1" x14ac:dyDescent="0.35">
      <c r="B105" s="71"/>
      <c r="C105" s="71"/>
      <c r="D105" s="102" t="s">
        <v>8</v>
      </c>
      <c r="E105" s="151"/>
      <c r="F105" s="151"/>
      <c r="G105" s="103"/>
      <c r="H105" s="71">
        <v>1</v>
      </c>
      <c r="I105" s="71"/>
      <c r="J105" s="71"/>
      <c r="K105" s="71">
        <v>2</v>
      </c>
      <c r="L105" s="71"/>
      <c r="M105" s="71"/>
      <c r="N105" s="71">
        <v>5</v>
      </c>
      <c r="O105" s="71"/>
      <c r="P105" s="71"/>
      <c r="Q105" s="71">
        <v>7</v>
      </c>
      <c r="R105" s="71"/>
      <c r="S105" s="71"/>
      <c r="T105" s="71">
        <v>10</v>
      </c>
      <c r="U105" s="71"/>
      <c r="V105" s="71"/>
      <c r="W105" s="68">
        <v>10</v>
      </c>
      <c r="X105" s="68"/>
      <c r="Y105" s="68"/>
      <c r="AA105" s="5">
        <v>5</v>
      </c>
    </row>
    <row r="106" spans="2:27" ht="19.5" customHeight="1" x14ac:dyDescent="0.35">
      <c r="B106" s="71"/>
      <c r="C106" s="71"/>
      <c r="D106" s="98"/>
      <c r="E106" s="152"/>
      <c r="F106" s="152"/>
      <c r="G106" s="99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68"/>
      <c r="X106" s="68"/>
      <c r="Y106" s="68"/>
      <c r="AA106" s="5">
        <v>7</v>
      </c>
    </row>
    <row r="107" spans="2:27" ht="19.5" customHeight="1" x14ac:dyDescent="0.35">
      <c r="B107" s="71"/>
      <c r="C107" s="71"/>
      <c r="D107" s="102" t="s">
        <v>8</v>
      </c>
      <c r="E107" s="151"/>
      <c r="F107" s="151"/>
      <c r="G107" s="103"/>
      <c r="H107" s="71">
        <v>1</v>
      </c>
      <c r="I107" s="71"/>
      <c r="J107" s="71"/>
      <c r="K107" s="71">
        <v>2</v>
      </c>
      <c r="L107" s="71"/>
      <c r="M107" s="71"/>
      <c r="N107" s="71">
        <v>5</v>
      </c>
      <c r="O107" s="71"/>
      <c r="P107" s="71"/>
      <c r="Q107" s="71">
        <v>7</v>
      </c>
      <c r="R107" s="71"/>
      <c r="S107" s="71"/>
      <c r="T107" s="71">
        <v>10</v>
      </c>
      <c r="U107" s="71"/>
      <c r="V107" s="71"/>
      <c r="W107" s="68">
        <v>5</v>
      </c>
      <c r="X107" s="68"/>
      <c r="Y107" s="68"/>
      <c r="AA107" s="5">
        <v>10</v>
      </c>
    </row>
    <row r="108" spans="2:27" ht="19.5" customHeight="1" x14ac:dyDescent="0.35">
      <c r="B108" s="71"/>
      <c r="C108" s="71"/>
      <c r="D108" s="98"/>
      <c r="E108" s="152"/>
      <c r="F108" s="152"/>
      <c r="G108" s="99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68"/>
      <c r="X108" s="68"/>
      <c r="Y108" s="68"/>
    </row>
    <row r="109" spans="2:27" ht="19.5" customHeight="1" x14ac:dyDescent="0.35">
      <c r="B109" s="102" t="s">
        <v>19</v>
      </c>
      <c r="C109" s="103"/>
      <c r="D109" s="144" t="s">
        <v>26</v>
      </c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2:27" ht="19.5" customHeight="1" x14ac:dyDescent="0.35">
      <c r="B110" s="96"/>
      <c r="C110" s="97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2:27" ht="19.5" customHeight="1" x14ac:dyDescent="0.35">
      <c r="B111" s="96"/>
      <c r="C111" s="97"/>
      <c r="D111" s="145"/>
      <c r="E111" s="146"/>
      <c r="F111" s="133" t="s">
        <v>11</v>
      </c>
      <c r="G111" s="138"/>
      <c r="H111" s="138"/>
      <c r="I111" s="138"/>
      <c r="J111" s="138"/>
      <c r="K111" s="134"/>
      <c r="L111" s="86" t="s">
        <v>12</v>
      </c>
      <c r="M111" s="71"/>
      <c r="N111" s="71"/>
      <c r="O111" s="71"/>
      <c r="P111" s="86" t="s">
        <v>13</v>
      </c>
      <c r="Q111" s="86"/>
      <c r="R111" s="86"/>
      <c r="S111" s="86"/>
      <c r="T111" s="71" t="s">
        <v>14</v>
      </c>
      <c r="U111" s="71"/>
      <c r="V111" s="71"/>
    </row>
    <row r="112" spans="2:27" ht="19.5" customHeight="1" x14ac:dyDescent="0.35">
      <c r="B112" s="96"/>
      <c r="C112" s="97"/>
      <c r="D112" s="147"/>
      <c r="E112" s="148"/>
      <c r="F112" s="135"/>
      <c r="G112" s="125"/>
      <c r="H112" s="125"/>
      <c r="I112" s="125"/>
      <c r="J112" s="125"/>
      <c r="K112" s="126"/>
      <c r="L112" s="86"/>
      <c r="M112" s="71"/>
      <c r="N112" s="71"/>
      <c r="O112" s="71"/>
      <c r="P112" s="86"/>
      <c r="Q112" s="86"/>
      <c r="R112" s="86"/>
      <c r="S112" s="86"/>
      <c r="T112" s="71"/>
      <c r="U112" s="71"/>
      <c r="V112" s="71"/>
    </row>
    <row r="113" spans="2:22" ht="19.5" customHeight="1" x14ac:dyDescent="0.35">
      <c r="B113" s="96"/>
      <c r="C113" s="97"/>
      <c r="D113" s="147"/>
      <c r="E113" s="148"/>
      <c r="F113" s="135"/>
      <c r="G113" s="125"/>
      <c r="H113" s="125"/>
      <c r="I113" s="125"/>
      <c r="J113" s="125"/>
      <c r="K113" s="126"/>
      <c r="L113" s="71"/>
      <c r="M113" s="71"/>
      <c r="N113" s="71"/>
      <c r="O113" s="71"/>
      <c r="P113" s="86"/>
      <c r="Q113" s="86"/>
      <c r="R113" s="86"/>
      <c r="S113" s="86"/>
      <c r="T113" s="71"/>
      <c r="U113" s="71"/>
      <c r="V113" s="71"/>
    </row>
    <row r="114" spans="2:22" ht="19.5" customHeight="1" x14ac:dyDescent="0.35">
      <c r="B114" s="96"/>
      <c r="C114" s="97"/>
      <c r="D114" s="149"/>
      <c r="E114" s="150"/>
      <c r="F114" s="136"/>
      <c r="G114" s="139"/>
      <c r="H114" s="139"/>
      <c r="I114" s="139"/>
      <c r="J114" s="139"/>
      <c r="K114" s="137"/>
      <c r="L114" s="71"/>
      <c r="M114" s="71"/>
      <c r="N114" s="71"/>
      <c r="O114" s="71"/>
      <c r="P114" s="86"/>
      <c r="Q114" s="86"/>
      <c r="R114" s="86"/>
      <c r="S114" s="86"/>
      <c r="T114" s="71"/>
      <c r="U114" s="71"/>
      <c r="V114" s="71"/>
    </row>
    <row r="115" spans="2:22" ht="19.5" customHeight="1" x14ac:dyDescent="0.35">
      <c r="B115" s="96"/>
      <c r="C115" s="97"/>
      <c r="D115" s="102" t="s">
        <v>8</v>
      </c>
      <c r="E115" s="103"/>
      <c r="F115" s="133" t="s">
        <v>27</v>
      </c>
      <c r="G115" s="138"/>
      <c r="H115" s="138"/>
      <c r="I115" s="138"/>
      <c r="J115" s="138"/>
      <c r="K115" s="134"/>
      <c r="L115" s="71">
        <v>10</v>
      </c>
      <c r="M115" s="71"/>
      <c r="N115" s="71"/>
      <c r="O115" s="71"/>
      <c r="P115" s="141">
        <v>1</v>
      </c>
      <c r="Q115" s="141">
        <v>1</v>
      </c>
      <c r="R115" s="141">
        <v>1</v>
      </c>
      <c r="S115" s="141">
        <v>1</v>
      </c>
      <c r="T115" s="142">
        <f t="shared" ref="T115:T126" si="0">L115*P115</f>
        <v>10</v>
      </c>
      <c r="U115" s="142"/>
      <c r="V115" s="142"/>
    </row>
    <row r="116" spans="2:22" ht="19.5" customHeight="1" x14ac:dyDescent="0.35">
      <c r="B116" s="96"/>
      <c r="C116" s="97"/>
      <c r="D116" s="96"/>
      <c r="E116" s="97"/>
      <c r="F116" s="136"/>
      <c r="G116" s="139"/>
      <c r="H116" s="139"/>
      <c r="I116" s="139"/>
      <c r="J116" s="139"/>
      <c r="K116" s="137"/>
      <c r="L116" s="71"/>
      <c r="M116" s="71"/>
      <c r="N116" s="71"/>
      <c r="O116" s="71"/>
      <c r="P116" s="141">
        <v>1</v>
      </c>
      <c r="Q116" s="141">
        <v>1</v>
      </c>
      <c r="R116" s="141">
        <v>1</v>
      </c>
      <c r="S116" s="141">
        <v>1</v>
      </c>
      <c r="T116" s="142"/>
      <c r="U116" s="142"/>
      <c r="V116" s="142"/>
    </row>
    <row r="117" spans="2:22" ht="19.5" customHeight="1" x14ac:dyDescent="0.35">
      <c r="B117" s="96"/>
      <c r="C117" s="97"/>
      <c r="D117" s="96"/>
      <c r="E117" s="97"/>
      <c r="F117" s="133" t="s">
        <v>28</v>
      </c>
      <c r="G117" s="138"/>
      <c r="H117" s="138"/>
      <c r="I117" s="138"/>
      <c r="J117" s="138"/>
      <c r="K117" s="134"/>
      <c r="L117" s="71">
        <v>10</v>
      </c>
      <c r="M117" s="71"/>
      <c r="N117" s="71"/>
      <c r="O117" s="71"/>
      <c r="P117" s="141">
        <v>1</v>
      </c>
      <c r="Q117" s="141">
        <v>1</v>
      </c>
      <c r="R117" s="141">
        <v>1</v>
      </c>
      <c r="S117" s="141">
        <v>1</v>
      </c>
      <c r="T117" s="142">
        <f t="shared" si="0"/>
        <v>10</v>
      </c>
      <c r="U117" s="142"/>
      <c r="V117" s="142"/>
    </row>
    <row r="118" spans="2:22" ht="19.5" customHeight="1" x14ac:dyDescent="0.35">
      <c r="B118" s="96"/>
      <c r="C118" s="97"/>
      <c r="D118" s="96"/>
      <c r="E118" s="97"/>
      <c r="F118" s="136"/>
      <c r="G118" s="139"/>
      <c r="H118" s="139"/>
      <c r="I118" s="139"/>
      <c r="J118" s="139"/>
      <c r="K118" s="137"/>
      <c r="L118" s="71"/>
      <c r="M118" s="71"/>
      <c r="N118" s="71"/>
      <c r="O118" s="71"/>
      <c r="P118" s="141">
        <v>1</v>
      </c>
      <c r="Q118" s="141">
        <v>1</v>
      </c>
      <c r="R118" s="141">
        <v>1</v>
      </c>
      <c r="S118" s="141">
        <v>1</v>
      </c>
      <c r="T118" s="142"/>
      <c r="U118" s="142"/>
      <c r="V118" s="142"/>
    </row>
    <row r="119" spans="2:22" ht="19.5" customHeight="1" x14ac:dyDescent="0.35">
      <c r="B119" s="96"/>
      <c r="C119" s="97"/>
      <c r="D119" s="96"/>
      <c r="E119" s="97"/>
      <c r="F119" s="133" t="s">
        <v>29</v>
      </c>
      <c r="G119" s="138"/>
      <c r="H119" s="138"/>
      <c r="I119" s="138"/>
      <c r="J119" s="138"/>
      <c r="K119" s="134"/>
      <c r="L119" s="71">
        <v>10</v>
      </c>
      <c r="M119" s="71"/>
      <c r="N119" s="71"/>
      <c r="O119" s="71"/>
      <c r="P119" s="141">
        <v>1</v>
      </c>
      <c r="Q119" s="141">
        <v>1</v>
      </c>
      <c r="R119" s="141">
        <v>1</v>
      </c>
      <c r="S119" s="141">
        <v>1</v>
      </c>
      <c r="T119" s="142">
        <f t="shared" si="0"/>
        <v>10</v>
      </c>
      <c r="U119" s="142"/>
      <c r="V119" s="142"/>
    </row>
    <row r="120" spans="2:22" ht="19.5" customHeight="1" x14ac:dyDescent="0.35">
      <c r="B120" s="96"/>
      <c r="C120" s="97"/>
      <c r="D120" s="96"/>
      <c r="E120" s="97"/>
      <c r="F120" s="136"/>
      <c r="G120" s="139"/>
      <c r="H120" s="139"/>
      <c r="I120" s="139"/>
      <c r="J120" s="139"/>
      <c r="K120" s="137"/>
      <c r="L120" s="71"/>
      <c r="M120" s="71"/>
      <c r="N120" s="71"/>
      <c r="O120" s="71"/>
      <c r="P120" s="141">
        <v>1</v>
      </c>
      <c r="Q120" s="141">
        <v>1</v>
      </c>
      <c r="R120" s="141">
        <v>1</v>
      </c>
      <c r="S120" s="141">
        <v>1</v>
      </c>
      <c r="T120" s="142"/>
      <c r="U120" s="142"/>
      <c r="V120" s="142"/>
    </row>
    <row r="121" spans="2:22" ht="19.5" customHeight="1" x14ac:dyDescent="0.35">
      <c r="B121" s="96"/>
      <c r="C121" s="97"/>
      <c r="D121" s="96"/>
      <c r="E121" s="97"/>
      <c r="F121" s="133" t="s">
        <v>30</v>
      </c>
      <c r="G121" s="138"/>
      <c r="H121" s="138"/>
      <c r="I121" s="138"/>
      <c r="J121" s="138"/>
      <c r="K121" s="134"/>
      <c r="L121" s="71">
        <v>10</v>
      </c>
      <c r="M121" s="71"/>
      <c r="N121" s="71"/>
      <c r="O121" s="71"/>
      <c r="P121" s="141">
        <v>1</v>
      </c>
      <c r="Q121" s="141">
        <v>1</v>
      </c>
      <c r="R121" s="141">
        <v>1</v>
      </c>
      <c r="S121" s="141">
        <v>1</v>
      </c>
      <c r="T121" s="142">
        <f t="shared" si="0"/>
        <v>10</v>
      </c>
      <c r="U121" s="142"/>
      <c r="V121" s="142"/>
    </row>
    <row r="122" spans="2:22" ht="19.5" customHeight="1" x14ac:dyDescent="0.35">
      <c r="B122" s="98"/>
      <c r="C122" s="99"/>
      <c r="D122" s="98"/>
      <c r="E122" s="99"/>
      <c r="F122" s="136"/>
      <c r="G122" s="139"/>
      <c r="H122" s="139"/>
      <c r="I122" s="139"/>
      <c r="J122" s="139"/>
      <c r="K122" s="137"/>
      <c r="L122" s="71"/>
      <c r="M122" s="71"/>
      <c r="N122" s="71"/>
      <c r="O122" s="71"/>
      <c r="P122" s="141">
        <v>1</v>
      </c>
      <c r="Q122" s="141">
        <v>1</v>
      </c>
      <c r="R122" s="141">
        <v>1</v>
      </c>
      <c r="S122" s="141">
        <v>1</v>
      </c>
      <c r="T122" s="142"/>
      <c r="U122" s="142"/>
      <c r="V122" s="142"/>
    </row>
    <row r="123" spans="2:22" ht="19.5" customHeight="1" x14ac:dyDescent="0.35">
      <c r="B123" s="71" t="s">
        <v>20</v>
      </c>
      <c r="C123" s="71"/>
      <c r="D123" s="71" t="s">
        <v>8</v>
      </c>
      <c r="E123" s="71"/>
      <c r="F123" s="86" t="s">
        <v>31</v>
      </c>
      <c r="G123" s="86"/>
      <c r="H123" s="86"/>
      <c r="I123" s="86"/>
      <c r="J123" s="86"/>
      <c r="K123" s="86"/>
      <c r="L123" s="71">
        <v>10</v>
      </c>
      <c r="M123" s="71"/>
      <c r="N123" s="71"/>
      <c r="O123" s="71"/>
      <c r="P123" s="141">
        <v>1</v>
      </c>
      <c r="Q123" s="141">
        <v>1</v>
      </c>
      <c r="R123" s="141">
        <v>1</v>
      </c>
      <c r="S123" s="141">
        <v>1</v>
      </c>
      <c r="T123" s="142">
        <f t="shared" si="0"/>
        <v>10</v>
      </c>
      <c r="U123" s="142"/>
      <c r="V123" s="142"/>
    </row>
    <row r="124" spans="2:22" ht="19.5" customHeight="1" x14ac:dyDescent="0.35">
      <c r="B124" s="71"/>
      <c r="C124" s="71"/>
      <c r="D124" s="71"/>
      <c r="E124" s="71"/>
      <c r="F124" s="86"/>
      <c r="G124" s="86"/>
      <c r="H124" s="86"/>
      <c r="I124" s="86"/>
      <c r="J124" s="86"/>
      <c r="K124" s="86"/>
      <c r="L124" s="71"/>
      <c r="M124" s="71"/>
      <c r="N124" s="71"/>
      <c r="O124" s="71"/>
      <c r="P124" s="141">
        <v>1</v>
      </c>
      <c r="Q124" s="141">
        <v>1</v>
      </c>
      <c r="R124" s="141">
        <v>1</v>
      </c>
      <c r="S124" s="141">
        <v>1</v>
      </c>
      <c r="T124" s="142"/>
      <c r="U124" s="142"/>
      <c r="V124" s="142"/>
    </row>
    <row r="125" spans="2:22" ht="19.5" customHeight="1" x14ac:dyDescent="0.35">
      <c r="B125" s="71"/>
      <c r="C125" s="71"/>
      <c r="D125" s="71"/>
      <c r="E125" s="71"/>
      <c r="F125" s="86"/>
      <c r="G125" s="86"/>
      <c r="H125" s="86"/>
      <c r="I125" s="86"/>
      <c r="J125" s="86"/>
      <c r="K125" s="86"/>
      <c r="L125" s="71"/>
      <c r="M125" s="71"/>
      <c r="N125" s="71"/>
      <c r="O125" s="71"/>
      <c r="P125" s="141">
        <v>1</v>
      </c>
      <c r="Q125" s="141">
        <v>1</v>
      </c>
      <c r="R125" s="141">
        <v>1</v>
      </c>
      <c r="S125" s="141">
        <v>1</v>
      </c>
      <c r="T125" s="142"/>
      <c r="U125" s="142"/>
      <c r="V125" s="142"/>
    </row>
    <row r="126" spans="2:22" ht="19.5" customHeight="1" x14ac:dyDescent="0.35">
      <c r="B126" s="71"/>
      <c r="C126" s="71"/>
      <c r="D126" s="71"/>
      <c r="E126" s="71"/>
      <c r="F126" s="86" t="s">
        <v>32</v>
      </c>
      <c r="G126" s="86"/>
      <c r="H126" s="86"/>
      <c r="I126" s="86"/>
      <c r="J126" s="86"/>
      <c r="K126" s="86"/>
      <c r="L126" s="71">
        <v>10</v>
      </c>
      <c r="M126" s="71"/>
      <c r="N126" s="71"/>
      <c r="O126" s="71"/>
      <c r="P126" s="141">
        <v>0</v>
      </c>
      <c r="Q126" s="141">
        <v>1</v>
      </c>
      <c r="R126" s="141">
        <v>1</v>
      </c>
      <c r="S126" s="141">
        <v>1</v>
      </c>
      <c r="T126" s="142">
        <f t="shared" si="0"/>
        <v>0</v>
      </c>
      <c r="U126" s="142"/>
      <c r="V126" s="142"/>
    </row>
    <row r="127" spans="2:22" ht="19.5" customHeight="1" x14ac:dyDescent="0.35">
      <c r="B127" s="71"/>
      <c r="C127" s="71"/>
      <c r="D127" s="71"/>
      <c r="E127" s="71"/>
      <c r="F127" s="86"/>
      <c r="G127" s="86"/>
      <c r="H127" s="86"/>
      <c r="I127" s="86"/>
      <c r="J127" s="86"/>
      <c r="K127" s="86"/>
      <c r="L127" s="71"/>
      <c r="M127" s="71"/>
      <c r="N127" s="71"/>
      <c r="O127" s="71"/>
      <c r="P127" s="141">
        <v>1</v>
      </c>
      <c r="Q127" s="141">
        <v>1</v>
      </c>
      <c r="R127" s="141">
        <v>1</v>
      </c>
      <c r="S127" s="141">
        <v>1</v>
      </c>
      <c r="T127" s="142"/>
      <c r="U127" s="142"/>
      <c r="V127" s="142"/>
    </row>
    <row r="128" spans="2:22" ht="19.5" customHeight="1" x14ac:dyDescent="0.35">
      <c r="B128" s="71"/>
      <c r="C128" s="71"/>
      <c r="D128" s="71"/>
      <c r="E128" s="71"/>
      <c r="F128" s="86"/>
      <c r="G128" s="86"/>
      <c r="H128" s="86"/>
      <c r="I128" s="86"/>
      <c r="J128" s="86"/>
      <c r="K128" s="86"/>
      <c r="L128" s="71"/>
      <c r="M128" s="71"/>
      <c r="N128" s="71"/>
      <c r="O128" s="71"/>
      <c r="P128" s="141">
        <v>1</v>
      </c>
      <c r="Q128" s="141">
        <v>1</v>
      </c>
      <c r="R128" s="141">
        <v>1</v>
      </c>
      <c r="S128" s="141">
        <v>1</v>
      </c>
      <c r="T128" s="142"/>
      <c r="U128" s="142"/>
      <c r="V128" s="142"/>
    </row>
    <row r="129" spans="2:28" ht="19.5" customHeight="1" x14ac:dyDescent="0.35">
      <c r="B129" s="87" t="s">
        <v>59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140">
        <f>W101+W103+W105+W107+T115+T117+T119+T121+T123+T126</f>
        <v>85</v>
      </c>
      <c r="U129" s="140"/>
      <c r="V129" s="140"/>
    </row>
    <row r="130" spans="2:28" ht="19.5" customHeight="1" x14ac:dyDescent="0.35"/>
    <row r="131" spans="2:28" ht="19.5" customHeight="1" x14ac:dyDescent="0.35">
      <c r="B131" s="1" t="s">
        <v>129</v>
      </c>
    </row>
    <row r="132" spans="2:28" ht="15" customHeight="1" x14ac:dyDescent="0.35">
      <c r="B132" s="116" t="s">
        <v>61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</row>
    <row r="133" spans="2:28" ht="15" customHeight="1" x14ac:dyDescent="0.35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AA133" s="17" t="s">
        <v>66</v>
      </c>
      <c r="AB133" s="16"/>
    </row>
    <row r="134" spans="2:28" ht="15" customHeight="1" x14ac:dyDescent="0.35">
      <c r="B134" s="143" t="s">
        <v>62</v>
      </c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AA134" s="18">
        <v>0</v>
      </c>
      <c r="AB134" s="16"/>
    </row>
    <row r="135" spans="2:28" ht="15" customHeight="1" x14ac:dyDescent="0.35"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AA135" s="18">
        <v>0.5</v>
      </c>
      <c r="AB135" s="16"/>
    </row>
    <row r="136" spans="2:28" ht="15" customHeight="1" x14ac:dyDescent="0.35">
      <c r="B136" s="116" t="s">
        <v>63</v>
      </c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AA136" s="18">
        <v>0.75</v>
      </c>
      <c r="AB136" s="16"/>
    </row>
    <row r="137" spans="2:28" ht="15" customHeight="1" x14ac:dyDescent="0.35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AA137" s="18">
        <v>1</v>
      </c>
      <c r="AB137" s="16"/>
    </row>
    <row r="138" spans="2:28" ht="15" customHeight="1" x14ac:dyDescent="0.35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</row>
    <row r="139" spans="2:28" ht="15" customHeight="1" x14ac:dyDescent="0.35">
      <c r="B139" s="116" t="s">
        <v>64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</row>
    <row r="140" spans="2:28" ht="15" customHeight="1" x14ac:dyDescent="0.35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</row>
    <row r="141" spans="2:28" ht="15" customHeight="1" x14ac:dyDescent="0.35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</row>
    <row r="142" spans="2:28" ht="15" customHeight="1" x14ac:dyDescent="0.35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</row>
    <row r="143" spans="2:28" ht="14.25" customHeight="1" x14ac:dyDescent="0.35"/>
    <row r="144" spans="2:28" ht="19.5" customHeight="1" x14ac:dyDescent="0.35">
      <c r="B144" s="93" t="s">
        <v>33</v>
      </c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5"/>
      <c r="Z144" s="9"/>
      <c r="AA144" s="10"/>
      <c r="AB144" s="10"/>
    </row>
    <row r="145" spans="1:25" ht="19.5" customHeight="1" x14ac:dyDescent="0.35">
      <c r="B145" s="71" t="s">
        <v>36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86" t="s">
        <v>65</v>
      </c>
      <c r="P145" s="86"/>
      <c r="Q145" s="86"/>
      <c r="R145" s="86"/>
      <c r="S145" s="86"/>
      <c r="T145" s="86"/>
      <c r="U145" s="133" t="s">
        <v>35</v>
      </c>
      <c r="V145" s="134"/>
      <c r="W145" s="133" t="s">
        <v>34</v>
      </c>
      <c r="X145" s="138"/>
      <c r="Y145" s="134"/>
    </row>
    <row r="146" spans="1:25" ht="19.5" customHeight="1" x14ac:dyDescent="0.35">
      <c r="B146" s="71" t="s">
        <v>37</v>
      </c>
      <c r="C146" s="71"/>
      <c r="D146" s="71" t="s">
        <v>38</v>
      </c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86"/>
      <c r="P146" s="86"/>
      <c r="Q146" s="86"/>
      <c r="R146" s="86"/>
      <c r="S146" s="86"/>
      <c r="T146" s="86"/>
      <c r="U146" s="135"/>
      <c r="V146" s="126"/>
      <c r="W146" s="135"/>
      <c r="X146" s="125"/>
      <c r="Y146" s="126"/>
    </row>
    <row r="147" spans="1:25" ht="19.5" customHeight="1" x14ac:dyDescent="0.35"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86"/>
      <c r="P147" s="86"/>
      <c r="Q147" s="86"/>
      <c r="R147" s="86"/>
      <c r="S147" s="86"/>
      <c r="T147" s="86"/>
      <c r="U147" s="136"/>
      <c r="V147" s="137"/>
      <c r="W147" s="136"/>
      <c r="X147" s="139"/>
      <c r="Y147" s="137"/>
    </row>
    <row r="148" spans="1:25" ht="19.5" customHeight="1" x14ac:dyDescent="0.35">
      <c r="B148" s="102" t="s">
        <v>39</v>
      </c>
      <c r="C148" s="103"/>
      <c r="D148" s="104" t="s">
        <v>40</v>
      </c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6"/>
    </row>
    <row r="149" spans="1:25" ht="19.5" customHeight="1" x14ac:dyDescent="0.35">
      <c r="A149" s="2"/>
      <c r="B149" s="124" t="s">
        <v>41</v>
      </c>
      <c r="C149" s="97"/>
      <c r="D149" s="112" t="s">
        <v>42</v>
      </c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08">
        <v>1</v>
      </c>
      <c r="P149" s="108"/>
      <c r="Q149" s="108"/>
      <c r="R149" s="108"/>
      <c r="S149" s="108"/>
      <c r="T149" s="109"/>
      <c r="U149" s="82">
        <v>15</v>
      </c>
      <c r="V149" s="83"/>
      <c r="W149" s="82">
        <f>(O149*U149)+(O152*U152)</f>
        <v>22.5</v>
      </c>
      <c r="X149" s="107"/>
      <c r="Y149" s="83"/>
    </row>
    <row r="150" spans="1:25" ht="19.5" customHeight="1" x14ac:dyDescent="0.35">
      <c r="A150" s="2"/>
      <c r="B150" s="124"/>
      <c r="C150" s="97"/>
      <c r="D150" s="115"/>
      <c r="E150" s="116"/>
      <c r="F150" s="116"/>
      <c r="G150" s="116"/>
      <c r="H150" s="116"/>
      <c r="I150" s="116"/>
      <c r="J150" s="116"/>
      <c r="K150" s="116"/>
      <c r="L150" s="116"/>
      <c r="M150" s="116"/>
      <c r="N150" s="117"/>
      <c r="O150" s="110"/>
      <c r="P150" s="110"/>
      <c r="Q150" s="110"/>
      <c r="R150" s="110"/>
      <c r="S150" s="110"/>
      <c r="T150" s="111"/>
      <c r="U150" s="100"/>
      <c r="V150" s="101"/>
      <c r="W150" s="100"/>
      <c r="X150" s="69"/>
      <c r="Y150" s="101"/>
    </row>
    <row r="151" spans="1:25" ht="19.5" customHeight="1" x14ac:dyDescent="0.35">
      <c r="A151" s="2"/>
      <c r="B151" s="124"/>
      <c r="C151" s="97"/>
      <c r="D151" s="118"/>
      <c r="E151" s="119"/>
      <c r="F151" s="119"/>
      <c r="G151" s="119"/>
      <c r="H151" s="119"/>
      <c r="I151" s="119"/>
      <c r="J151" s="119"/>
      <c r="K151" s="119"/>
      <c r="L151" s="119"/>
      <c r="M151" s="119"/>
      <c r="N151" s="120"/>
      <c r="O151" s="110"/>
      <c r="P151" s="110"/>
      <c r="Q151" s="110"/>
      <c r="R151" s="110"/>
      <c r="S151" s="110"/>
      <c r="T151" s="111"/>
      <c r="U151" s="100"/>
      <c r="V151" s="101"/>
      <c r="W151" s="100"/>
      <c r="X151" s="69"/>
      <c r="Y151" s="101"/>
    </row>
    <row r="152" spans="1:25" s="3" customFormat="1" ht="19.5" customHeight="1" x14ac:dyDescent="0.25">
      <c r="A152" s="4"/>
      <c r="B152" s="125" t="s">
        <v>44</v>
      </c>
      <c r="C152" s="126"/>
      <c r="D152" s="130" t="s">
        <v>43</v>
      </c>
      <c r="E152" s="131"/>
      <c r="F152" s="131"/>
      <c r="G152" s="131"/>
      <c r="H152" s="131"/>
      <c r="I152" s="131"/>
      <c r="J152" s="131"/>
      <c r="K152" s="131"/>
      <c r="L152" s="131"/>
      <c r="M152" s="131"/>
      <c r="N152" s="132"/>
      <c r="O152" s="108">
        <v>0.75</v>
      </c>
      <c r="P152" s="108"/>
      <c r="Q152" s="108"/>
      <c r="R152" s="108"/>
      <c r="S152" s="108"/>
      <c r="T152" s="109"/>
      <c r="U152" s="82">
        <v>10</v>
      </c>
      <c r="V152" s="83"/>
      <c r="W152" s="100"/>
      <c r="X152" s="69"/>
      <c r="Y152" s="101"/>
    </row>
    <row r="153" spans="1:25" ht="19.5" customHeight="1" x14ac:dyDescent="0.35">
      <c r="B153" s="102" t="s">
        <v>45</v>
      </c>
      <c r="C153" s="103"/>
      <c r="D153" s="104" t="s">
        <v>46</v>
      </c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6"/>
    </row>
    <row r="154" spans="1:25" ht="19.5" customHeight="1" x14ac:dyDescent="0.35">
      <c r="B154" s="96" t="s">
        <v>47</v>
      </c>
      <c r="C154" s="97"/>
      <c r="D154" s="112" t="s">
        <v>137</v>
      </c>
      <c r="E154" s="113"/>
      <c r="F154" s="113"/>
      <c r="G154" s="113"/>
      <c r="H154" s="113"/>
      <c r="I154" s="113"/>
      <c r="J154" s="113"/>
      <c r="K154" s="113"/>
      <c r="L154" s="113"/>
      <c r="M154" s="113"/>
      <c r="N154" s="114"/>
      <c r="O154" s="108">
        <v>0.5</v>
      </c>
      <c r="P154" s="108"/>
      <c r="Q154" s="108"/>
      <c r="R154" s="108"/>
      <c r="S154" s="108"/>
      <c r="T154" s="109"/>
      <c r="U154" s="82">
        <v>15</v>
      </c>
      <c r="V154" s="83"/>
      <c r="W154" s="82">
        <f>(O154*U154)+(O161*U161)+(O164*U164)+(O169*U169)</f>
        <v>35</v>
      </c>
      <c r="X154" s="107"/>
      <c r="Y154" s="83"/>
    </row>
    <row r="155" spans="1:25" ht="19.5" customHeight="1" x14ac:dyDescent="0.35">
      <c r="B155" s="96"/>
      <c r="C155" s="97"/>
      <c r="D155" s="115"/>
      <c r="E155" s="116"/>
      <c r="F155" s="116"/>
      <c r="G155" s="116"/>
      <c r="H155" s="116"/>
      <c r="I155" s="116"/>
      <c r="J155" s="116"/>
      <c r="K155" s="116"/>
      <c r="L155" s="116"/>
      <c r="M155" s="116"/>
      <c r="N155" s="117"/>
      <c r="O155" s="110"/>
      <c r="P155" s="110"/>
      <c r="Q155" s="110"/>
      <c r="R155" s="110"/>
      <c r="S155" s="110"/>
      <c r="T155" s="111"/>
      <c r="U155" s="100"/>
      <c r="V155" s="101"/>
      <c r="W155" s="100"/>
      <c r="X155" s="69"/>
      <c r="Y155" s="101"/>
    </row>
    <row r="156" spans="1:25" ht="19.5" customHeight="1" x14ac:dyDescent="0.35">
      <c r="B156" s="96"/>
      <c r="C156" s="97"/>
      <c r="D156" s="115"/>
      <c r="E156" s="116"/>
      <c r="F156" s="116"/>
      <c r="G156" s="116"/>
      <c r="H156" s="116"/>
      <c r="I156" s="116"/>
      <c r="J156" s="116"/>
      <c r="K156" s="116"/>
      <c r="L156" s="116"/>
      <c r="M156" s="116"/>
      <c r="N156" s="117"/>
      <c r="O156" s="110"/>
      <c r="P156" s="110"/>
      <c r="Q156" s="110"/>
      <c r="R156" s="110"/>
      <c r="S156" s="110"/>
      <c r="T156" s="111"/>
      <c r="U156" s="100"/>
      <c r="V156" s="101"/>
      <c r="W156" s="100"/>
      <c r="X156" s="69"/>
      <c r="Y156" s="101"/>
    </row>
    <row r="157" spans="1:25" ht="19.5" customHeight="1" x14ac:dyDescent="0.35">
      <c r="B157" s="96"/>
      <c r="C157" s="97"/>
      <c r="D157" s="115"/>
      <c r="E157" s="116"/>
      <c r="F157" s="116"/>
      <c r="G157" s="116"/>
      <c r="H157" s="116"/>
      <c r="I157" s="116"/>
      <c r="J157" s="116"/>
      <c r="K157" s="116"/>
      <c r="L157" s="116"/>
      <c r="M157" s="116"/>
      <c r="N157" s="117"/>
      <c r="O157" s="110"/>
      <c r="P157" s="110"/>
      <c r="Q157" s="110"/>
      <c r="R157" s="110"/>
      <c r="S157" s="110"/>
      <c r="T157" s="111"/>
      <c r="U157" s="100"/>
      <c r="V157" s="101"/>
      <c r="W157" s="100"/>
      <c r="X157" s="69"/>
      <c r="Y157" s="101"/>
    </row>
    <row r="158" spans="1:25" ht="19.5" customHeight="1" x14ac:dyDescent="0.35">
      <c r="B158" s="96"/>
      <c r="C158" s="97"/>
      <c r="D158" s="115"/>
      <c r="E158" s="116"/>
      <c r="F158" s="116"/>
      <c r="G158" s="116"/>
      <c r="H158" s="116"/>
      <c r="I158" s="116"/>
      <c r="J158" s="116"/>
      <c r="K158" s="116"/>
      <c r="L158" s="116"/>
      <c r="M158" s="116"/>
      <c r="N158" s="117"/>
      <c r="O158" s="110"/>
      <c r="P158" s="110"/>
      <c r="Q158" s="110"/>
      <c r="R158" s="110"/>
      <c r="S158" s="110"/>
      <c r="T158" s="111"/>
      <c r="U158" s="100"/>
      <c r="V158" s="101"/>
      <c r="W158" s="100"/>
      <c r="X158" s="69"/>
      <c r="Y158" s="101"/>
    </row>
    <row r="159" spans="1:25" ht="19.5" customHeight="1" x14ac:dyDescent="0.35">
      <c r="B159" s="96"/>
      <c r="C159" s="97"/>
      <c r="D159" s="115"/>
      <c r="E159" s="116"/>
      <c r="F159" s="116"/>
      <c r="G159" s="116"/>
      <c r="H159" s="116"/>
      <c r="I159" s="116"/>
      <c r="J159" s="116"/>
      <c r="K159" s="116"/>
      <c r="L159" s="116"/>
      <c r="M159" s="116"/>
      <c r="N159" s="117"/>
      <c r="O159" s="110"/>
      <c r="P159" s="110"/>
      <c r="Q159" s="110"/>
      <c r="R159" s="110"/>
      <c r="S159" s="110"/>
      <c r="T159" s="111"/>
      <c r="U159" s="100"/>
      <c r="V159" s="101"/>
      <c r="W159" s="100"/>
      <c r="X159" s="69"/>
      <c r="Y159" s="101"/>
    </row>
    <row r="160" spans="1:25" ht="19.5" customHeight="1" x14ac:dyDescent="0.35">
      <c r="B160" s="96"/>
      <c r="C160" s="97"/>
      <c r="D160" s="118"/>
      <c r="E160" s="119"/>
      <c r="F160" s="119"/>
      <c r="G160" s="119"/>
      <c r="H160" s="119"/>
      <c r="I160" s="119"/>
      <c r="J160" s="119"/>
      <c r="K160" s="119"/>
      <c r="L160" s="119"/>
      <c r="M160" s="119"/>
      <c r="N160" s="120"/>
      <c r="O160" s="110"/>
      <c r="P160" s="110"/>
      <c r="Q160" s="110"/>
      <c r="R160" s="110"/>
      <c r="S160" s="110"/>
      <c r="T160" s="111"/>
      <c r="U160" s="100"/>
      <c r="V160" s="101"/>
      <c r="W160" s="100"/>
      <c r="X160" s="69"/>
      <c r="Y160" s="101"/>
    </row>
    <row r="161" spans="2:25" ht="19.5" customHeight="1" x14ac:dyDescent="0.35">
      <c r="B161" s="96" t="s">
        <v>48</v>
      </c>
      <c r="C161" s="97"/>
      <c r="D161" s="112" t="s">
        <v>138</v>
      </c>
      <c r="E161" s="113"/>
      <c r="F161" s="113"/>
      <c r="G161" s="113"/>
      <c r="H161" s="113"/>
      <c r="I161" s="113"/>
      <c r="J161" s="113"/>
      <c r="K161" s="113"/>
      <c r="L161" s="113"/>
      <c r="M161" s="113"/>
      <c r="N161" s="114"/>
      <c r="O161" s="108">
        <v>0.75</v>
      </c>
      <c r="P161" s="108"/>
      <c r="Q161" s="108"/>
      <c r="R161" s="108"/>
      <c r="S161" s="108"/>
      <c r="T161" s="109"/>
      <c r="U161" s="82">
        <v>10</v>
      </c>
      <c r="V161" s="83"/>
      <c r="W161" s="100"/>
      <c r="X161" s="69"/>
      <c r="Y161" s="101"/>
    </row>
    <row r="162" spans="2:25" ht="19.5" customHeight="1" x14ac:dyDescent="0.35">
      <c r="B162" s="96"/>
      <c r="C162" s="97"/>
      <c r="D162" s="115"/>
      <c r="E162" s="116"/>
      <c r="F162" s="116"/>
      <c r="G162" s="116"/>
      <c r="H162" s="116"/>
      <c r="I162" s="116"/>
      <c r="J162" s="116"/>
      <c r="K162" s="116"/>
      <c r="L162" s="116"/>
      <c r="M162" s="116"/>
      <c r="N162" s="117"/>
      <c r="O162" s="110"/>
      <c r="P162" s="110"/>
      <c r="Q162" s="110"/>
      <c r="R162" s="110"/>
      <c r="S162" s="110"/>
      <c r="T162" s="111"/>
      <c r="U162" s="100"/>
      <c r="V162" s="101"/>
      <c r="W162" s="100"/>
      <c r="X162" s="69"/>
      <c r="Y162" s="101"/>
    </row>
    <row r="163" spans="2:25" ht="19.5" customHeight="1" x14ac:dyDescent="0.35">
      <c r="B163" s="96"/>
      <c r="C163" s="97"/>
      <c r="D163" s="118"/>
      <c r="E163" s="119"/>
      <c r="F163" s="119"/>
      <c r="G163" s="119"/>
      <c r="H163" s="119"/>
      <c r="I163" s="119"/>
      <c r="J163" s="119"/>
      <c r="K163" s="119"/>
      <c r="L163" s="119"/>
      <c r="M163" s="119"/>
      <c r="N163" s="120"/>
      <c r="O163" s="110"/>
      <c r="P163" s="110"/>
      <c r="Q163" s="110"/>
      <c r="R163" s="110"/>
      <c r="S163" s="110"/>
      <c r="T163" s="111"/>
      <c r="U163" s="100"/>
      <c r="V163" s="101"/>
      <c r="W163" s="100"/>
      <c r="X163" s="69"/>
      <c r="Y163" s="101"/>
    </row>
    <row r="164" spans="2:25" ht="19.5" customHeight="1" x14ac:dyDescent="0.35">
      <c r="B164" s="96" t="s">
        <v>49</v>
      </c>
      <c r="C164" s="97"/>
      <c r="D164" s="112" t="s">
        <v>139</v>
      </c>
      <c r="E164" s="113"/>
      <c r="F164" s="113"/>
      <c r="G164" s="113"/>
      <c r="H164" s="113"/>
      <c r="I164" s="113"/>
      <c r="J164" s="113"/>
      <c r="K164" s="113"/>
      <c r="L164" s="113"/>
      <c r="M164" s="113"/>
      <c r="N164" s="114"/>
      <c r="O164" s="108">
        <v>1</v>
      </c>
      <c r="P164" s="108"/>
      <c r="Q164" s="108"/>
      <c r="R164" s="108"/>
      <c r="S164" s="108"/>
      <c r="T164" s="109"/>
      <c r="U164" s="82">
        <v>10</v>
      </c>
      <c r="V164" s="83"/>
      <c r="W164" s="100"/>
      <c r="X164" s="69"/>
      <c r="Y164" s="101"/>
    </row>
    <row r="165" spans="2:25" ht="19.5" customHeight="1" x14ac:dyDescent="0.35">
      <c r="B165" s="96"/>
      <c r="C165" s="97"/>
      <c r="D165" s="115"/>
      <c r="E165" s="116"/>
      <c r="F165" s="116"/>
      <c r="G165" s="116"/>
      <c r="H165" s="116"/>
      <c r="I165" s="116"/>
      <c r="J165" s="116"/>
      <c r="K165" s="116"/>
      <c r="L165" s="116"/>
      <c r="M165" s="116"/>
      <c r="N165" s="117"/>
      <c r="O165" s="110"/>
      <c r="P165" s="110"/>
      <c r="Q165" s="110"/>
      <c r="R165" s="110"/>
      <c r="S165" s="110"/>
      <c r="T165" s="111"/>
      <c r="U165" s="100"/>
      <c r="V165" s="101"/>
      <c r="W165" s="100"/>
      <c r="X165" s="69"/>
      <c r="Y165" s="101"/>
    </row>
    <row r="166" spans="2:25" ht="19.5" customHeight="1" x14ac:dyDescent="0.35">
      <c r="B166" s="96"/>
      <c r="C166" s="97"/>
      <c r="D166" s="115"/>
      <c r="E166" s="116"/>
      <c r="F166" s="116"/>
      <c r="G166" s="116"/>
      <c r="H166" s="116"/>
      <c r="I166" s="116"/>
      <c r="J166" s="116"/>
      <c r="K166" s="116"/>
      <c r="L166" s="116"/>
      <c r="M166" s="116"/>
      <c r="N166" s="117"/>
      <c r="O166" s="110"/>
      <c r="P166" s="110"/>
      <c r="Q166" s="110"/>
      <c r="R166" s="110"/>
      <c r="S166" s="110"/>
      <c r="T166" s="111"/>
      <c r="U166" s="100"/>
      <c r="V166" s="101"/>
      <c r="W166" s="100"/>
      <c r="X166" s="69"/>
      <c r="Y166" s="101"/>
    </row>
    <row r="167" spans="2:25" ht="19.5" customHeight="1" x14ac:dyDescent="0.35">
      <c r="B167" s="96"/>
      <c r="C167" s="97"/>
      <c r="D167" s="115"/>
      <c r="E167" s="116"/>
      <c r="F167" s="116"/>
      <c r="G167" s="116"/>
      <c r="H167" s="116"/>
      <c r="I167" s="116"/>
      <c r="J167" s="116"/>
      <c r="K167" s="116"/>
      <c r="L167" s="116"/>
      <c r="M167" s="116"/>
      <c r="N167" s="117"/>
      <c r="O167" s="110"/>
      <c r="P167" s="110"/>
      <c r="Q167" s="110"/>
      <c r="R167" s="110"/>
      <c r="S167" s="110"/>
      <c r="T167" s="111"/>
      <c r="U167" s="100"/>
      <c r="V167" s="101"/>
      <c r="W167" s="100"/>
      <c r="X167" s="69"/>
      <c r="Y167" s="101"/>
    </row>
    <row r="168" spans="2:25" ht="19.5" customHeight="1" x14ac:dyDescent="0.35">
      <c r="B168" s="96"/>
      <c r="C168" s="97"/>
      <c r="D168" s="118"/>
      <c r="E168" s="119"/>
      <c r="F168" s="119"/>
      <c r="G168" s="119"/>
      <c r="H168" s="119"/>
      <c r="I168" s="119"/>
      <c r="J168" s="119"/>
      <c r="K168" s="119"/>
      <c r="L168" s="119"/>
      <c r="M168" s="119"/>
      <c r="N168" s="120"/>
      <c r="O168" s="110"/>
      <c r="P168" s="110"/>
      <c r="Q168" s="110"/>
      <c r="R168" s="110"/>
      <c r="S168" s="110"/>
      <c r="T168" s="111"/>
      <c r="U168" s="100"/>
      <c r="V168" s="101"/>
      <c r="W168" s="100"/>
      <c r="X168" s="69"/>
      <c r="Y168" s="101"/>
    </row>
    <row r="169" spans="2:25" ht="19.5" customHeight="1" x14ac:dyDescent="0.35">
      <c r="B169" s="96" t="s">
        <v>50</v>
      </c>
      <c r="C169" s="97"/>
      <c r="D169" s="112" t="s">
        <v>140</v>
      </c>
      <c r="E169" s="113"/>
      <c r="F169" s="113"/>
      <c r="G169" s="113"/>
      <c r="H169" s="113"/>
      <c r="I169" s="113"/>
      <c r="J169" s="113"/>
      <c r="K169" s="113"/>
      <c r="L169" s="113"/>
      <c r="M169" s="113"/>
      <c r="N169" s="114"/>
      <c r="O169" s="108">
        <v>1</v>
      </c>
      <c r="P169" s="108"/>
      <c r="Q169" s="108"/>
      <c r="R169" s="108"/>
      <c r="S169" s="108"/>
      <c r="T169" s="109"/>
      <c r="U169" s="82">
        <v>10</v>
      </c>
      <c r="V169" s="83"/>
      <c r="W169" s="100"/>
      <c r="X169" s="69"/>
      <c r="Y169" s="101"/>
    </row>
    <row r="170" spans="2:25" ht="19.5" customHeight="1" x14ac:dyDescent="0.35">
      <c r="B170" s="96"/>
      <c r="C170" s="97"/>
      <c r="D170" s="118"/>
      <c r="E170" s="119"/>
      <c r="F170" s="119"/>
      <c r="G170" s="119"/>
      <c r="H170" s="119"/>
      <c r="I170" s="119"/>
      <c r="J170" s="119"/>
      <c r="K170" s="119"/>
      <c r="L170" s="119"/>
      <c r="M170" s="119"/>
      <c r="N170" s="120"/>
      <c r="O170" s="110"/>
      <c r="P170" s="110"/>
      <c r="Q170" s="110"/>
      <c r="R170" s="110"/>
      <c r="S170" s="110"/>
      <c r="T170" s="111"/>
      <c r="U170" s="100"/>
      <c r="V170" s="101"/>
      <c r="W170" s="100"/>
      <c r="X170" s="69"/>
      <c r="Y170" s="101"/>
    </row>
    <row r="171" spans="2:25" ht="19.5" customHeight="1" x14ac:dyDescent="0.35">
      <c r="B171" s="102" t="s">
        <v>51</v>
      </c>
      <c r="C171" s="103"/>
      <c r="D171" s="104" t="s">
        <v>55</v>
      </c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6"/>
    </row>
    <row r="172" spans="2:25" ht="19.5" customHeight="1" x14ac:dyDescent="0.35">
      <c r="B172" s="96" t="s">
        <v>52</v>
      </c>
      <c r="C172" s="97"/>
      <c r="D172" s="79" t="s">
        <v>56</v>
      </c>
      <c r="E172" s="80"/>
      <c r="F172" s="80"/>
      <c r="G172" s="80"/>
      <c r="H172" s="80"/>
      <c r="I172" s="80"/>
      <c r="J172" s="80"/>
      <c r="K172" s="80"/>
      <c r="L172" s="80"/>
      <c r="M172" s="80"/>
      <c r="N172" s="81"/>
      <c r="O172" s="108">
        <v>0.75</v>
      </c>
      <c r="P172" s="108"/>
      <c r="Q172" s="108"/>
      <c r="R172" s="108"/>
      <c r="S172" s="108"/>
      <c r="T172" s="109"/>
      <c r="U172" s="82">
        <v>10</v>
      </c>
      <c r="V172" s="83"/>
      <c r="W172" s="82">
        <f>(O172*U172)+(O174*U174)+(O176*U176)</f>
        <v>17.5</v>
      </c>
      <c r="X172" s="107"/>
      <c r="Y172" s="83"/>
    </row>
    <row r="173" spans="2:25" ht="19.5" customHeight="1" x14ac:dyDescent="0.35">
      <c r="B173" s="96"/>
      <c r="C173" s="97"/>
      <c r="D173" s="79"/>
      <c r="E173" s="80"/>
      <c r="F173" s="80"/>
      <c r="G173" s="80"/>
      <c r="H173" s="80"/>
      <c r="I173" s="80"/>
      <c r="J173" s="80"/>
      <c r="K173" s="80"/>
      <c r="L173" s="80"/>
      <c r="M173" s="80"/>
      <c r="N173" s="81"/>
      <c r="O173" s="122"/>
      <c r="P173" s="122"/>
      <c r="Q173" s="122"/>
      <c r="R173" s="122"/>
      <c r="S173" s="122"/>
      <c r="T173" s="123"/>
      <c r="U173" s="84"/>
      <c r="V173" s="85"/>
      <c r="W173" s="100"/>
      <c r="X173" s="69"/>
      <c r="Y173" s="101"/>
    </row>
    <row r="174" spans="2:25" ht="19.5" customHeight="1" x14ac:dyDescent="0.35">
      <c r="B174" s="96" t="s">
        <v>53</v>
      </c>
      <c r="C174" s="97"/>
      <c r="D174" s="79" t="s">
        <v>57</v>
      </c>
      <c r="E174" s="80"/>
      <c r="F174" s="80"/>
      <c r="G174" s="80"/>
      <c r="H174" s="80"/>
      <c r="I174" s="80"/>
      <c r="J174" s="80"/>
      <c r="K174" s="80"/>
      <c r="L174" s="80"/>
      <c r="M174" s="80"/>
      <c r="N174" s="81"/>
      <c r="O174" s="108">
        <v>0.5</v>
      </c>
      <c r="P174" s="108"/>
      <c r="Q174" s="108"/>
      <c r="R174" s="108"/>
      <c r="S174" s="108"/>
      <c r="T174" s="109"/>
      <c r="U174" s="82">
        <v>10</v>
      </c>
      <c r="V174" s="83"/>
      <c r="W174" s="100"/>
      <c r="X174" s="69"/>
      <c r="Y174" s="101"/>
    </row>
    <row r="175" spans="2:25" ht="19.5" customHeight="1" x14ac:dyDescent="0.35">
      <c r="B175" s="96"/>
      <c r="C175" s="97"/>
      <c r="D175" s="79"/>
      <c r="E175" s="80"/>
      <c r="F175" s="80"/>
      <c r="G175" s="80"/>
      <c r="H175" s="80"/>
      <c r="I175" s="80"/>
      <c r="J175" s="80"/>
      <c r="K175" s="80"/>
      <c r="L175" s="80"/>
      <c r="M175" s="80"/>
      <c r="N175" s="81"/>
      <c r="O175" s="122"/>
      <c r="P175" s="122"/>
      <c r="Q175" s="122"/>
      <c r="R175" s="122"/>
      <c r="S175" s="122"/>
      <c r="T175" s="123"/>
      <c r="U175" s="84"/>
      <c r="V175" s="85"/>
      <c r="W175" s="100"/>
      <c r="X175" s="69"/>
      <c r="Y175" s="101"/>
    </row>
    <row r="176" spans="2:25" ht="19.5" customHeight="1" x14ac:dyDescent="0.35">
      <c r="B176" s="96" t="s">
        <v>54</v>
      </c>
      <c r="C176" s="97"/>
      <c r="D176" s="79" t="s">
        <v>125</v>
      </c>
      <c r="E176" s="80"/>
      <c r="F176" s="80"/>
      <c r="G176" s="80"/>
      <c r="H176" s="80"/>
      <c r="I176" s="80"/>
      <c r="J176" s="80"/>
      <c r="K176" s="80"/>
      <c r="L176" s="80"/>
      <c r="M176" s="80"/>
      <c r="N176" s="81"/>
      <c r="O176" s="108">
        <v>0.5</v>
      </c>
      <c r="P176" s="108"/>
      <c r="Q176" s="108"/>
      <c r="R176" s="108"/>
      <c r="S176" s="108"/>
      <c r="T176" s="109"/>
      <c r="U176" s="82">
        <v>10</v>
      </c>
      <c r="V176" s="83"/>
      <c r="W176" s="100"/>
      <c r="X176" s="69"/>
      <c r="Y176" s="101"/>
    </row>
    <row r="177" spans="2:25" ht="19.5" customHeight="1" x14ac:dyDescent="0.35">
      <c r="B177" s="96"/>
      <c r="C177" s="97"/>
      <c r="D177" s="79"/>
      <c r="E177" s="80"/>
      <c r="F177" s="80"/>
      <c r="G177" s="80"/>
      <c r="H177" s="80"/>
      <c r="I177" s="80"/>
      <c r="J177" s="80"/>
      <c r="K177" s="80"/>
      <c r="L177" s="80"/>
      <c r="M177" s="80"/>
      <c r="N177" s="81"/>
      <c r="O177" s="110"/>
      <c r="P177" s="110"/>
      <c r="Q177" s="110"/>
      <c r="R177" s="110"/>
      <c r="S177" s="110"/>
      <c r="T177" s="111"/>
      <c r="U177" s="100"/>
      <c r="V177" s="101"/>
      <c r="W177" s="100"/>
      <c r="X177" s="69"/>
      <c r="Y177" s="101"/>
    </row>
    <row r="178" spans="2:25" ht="19.5" customHeight="1" x14ac:dyDescent="0.35">
      <c r="B178" s="98"/>
      <c r="C178" s="99"/>
      <c r="D178" s="79"/>
      <c r="E178" s="80"/>
      <c r="F178" s="80"/>
      <c r="G178" s="80"/>
      <c r="H178" s="80"/>
      <c r="I178" s="80"/>
      <c r="J178" s="80"/>
      <c r="K178" s="80"/>
      <c r="L178" s="80"/>
      <c r="M178" s="80"/>
      <c r="N178" s="81"/>
      <c r="O178" s="122"/>
      <c r="P178" s="122"/>
      <c r="Q178" s="122"/>
      <c r="R178" s="122"/>
      <c r="S178" s="122"/>
      <c r="T178" s="123"/>
      <c r="U178" s="84"/>
      <c r="V178" s="85"/>
      <c r="W178" s="84"/>
      <c r="X178" s="121"/>
      <c r="Y178" s="85"/>
    </row>
    <row r="179" spans="2:25" ht="19.5" customHeight="1" x14ac:dyDescent="0.35">
      <c r="B179" s="87" t="s">
        <v>58</v>
      </c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9">
        <f>W149+W154+W172</f>
        <v>75</v>
      </c>
      <c r="X179" s="90"/>
      <c r="Y179" s="91"/>
    </row>
    <row r="181" spans="2:25" ht="19.5" customHeight="1" x14ac:dyDescent="0.35">
      <c r="B181" s="93" t="s">
        <v>67</v>
      </c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5"/>
    </row>
    <row r="182" spans="2:25" ht="19.5" customHeight="1" x14ac:dyDescent="0.35">
      <c r="B182" s="71" t="s">
        <v>37</v>
      </c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86" t="s">
        <v>68</v>
      </c>
      <c r="T182" s="86"/>
      <c r="U182" s="86"/>
      <c r="V182" s="86"/>
      <c r="W182" s="86" t="s">
        <v>69</v>
      </c>
      <c r="X182" s="86"/>
      <c r="Y182" s="86"/>
    </row>
    <row r="183" spans="2:25" ht="19.5" customHeight="1" x14ac:dyDescent="0.35">
      <c r="B183" s="71" t="s">
        <v>37</v>
      </c>
      <c r="C183" s="71"/>
      <c r="D183" s="71" t="s">
        <v>38</v>
      </c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86"/>
      <c r="T183" s="86"/>
      <c r="U183" s="86"/>
      <c r="V183" s="86"/>
      <c r="W183" s="86"/>
      <c r="X183" s="86"/>
      <c r="Y183" s="86"/>
    </row>
    <row r="184" spans="2:25" ht="19.5" customHeight="1" x14ac:dyDescent="0.35"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86"/>
      <c r="T184" s="86"/>
      <c r="U184" s="86"/>
      <c r="V184" s="86"/>
      <c r="W184" s="86"/>
      <c r="X184" s="86"/>
      <c r="Y184" s="86"/>
    </row>
    <row r="185" spans="2:25" ht="19.5" customHeight="1" x14ac:dyDescent="0.35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86"/>
      <c r="T185" s="86"/>
      <c r="U185" s="86"/>
      <c r="V185" s="86"/>
      <c r="W185" s="86"/>
      <c r="X185" s="86"/>
      <c r="Y185" s="86"/>
    </row>
    <row r="186" spans="2:25" ht="19.5" customHeight="1" x14ac:dyDescent="0.35">
      <c r="B186" s="71" t="s">
        <v>39</v>
      </c>
      <c r="C186" s="71"/>
      <c r="D186" s="72" t="s">
        <v>70</v>
      </c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86" t="s">
        <v>71</v>
      </c>
      <c r="T186" s="71"/>
      <c r="U186" s="71"/>
      <c r="V186" s="71"/>
      <c r="W186" s="68">
        <v>35</v>
      </c>
      <c r="X186" s="68"/>
      <c r="Y186" s="68"/>
    </row>
    <row r="187" spans="2:25" ht="19.5" customHeight="1" x14ac:dyDescent="0.35">
      <c r="B187" s="71"/>
      <c r="C187" s="71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1"/>
      <c r="T187" s="71"/>
      <c r="U187" s="71"/>
      <c r="V187" s="71"/>
      <c r="W187" s="68"/>
      <c r="X187" s="68"/>
      <c r="Y187" s="68"/>
    </row>
    <row r="188" spans="2:25" ht="19.5" customHeight="1" x14ac:dyDescent="0.35">
      <c r="B188" s="71"/>
      <c r="C188" s="71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1"/>
      <c r="T188" s="71"/>
      <c r="U188" s="71"/>
      <c r="V188" s="71"/>
      <c r="W188" s="68"/>
      <c r="X188" s="68"/>
      <c r="Y188" s="68"/>
    </row>
    <row r="189" spans="2:25" ht="19.5" customHeight="1" x14ac:dyDescent="0.35">
      <c r="B189" s="71" t="s">
        <v>45</v>
      </c>
      <c r="C189" s="71"/>
      <c r="D189" s="72" t="s">
        <v>72</v>
      </c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1" t="s">
        <v>73</v>
      </c>
      <c r="T189" s="71"/>
      <c r="U189" s="71"/>
      <c r="V189" s="71"/>
      <c r="W189" s="68">
        <v>35</v>
      </c>
      <c r="X189" s="68"/>
      <c r="Y189" s="68"/>
    </row>
    <row r="190" spans="2:25" ht="19.5" customHeight="1" x14ac:dyDescent="0.35">
      <c r="B190" s="71"/>
      <c r="C190" s="71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1"/>
      <c r="T190" s="71"/>
      <c r="U190" s="71"/>
      <c r="V190" s="71"/>
      <c r="W190" s="68"/>
      <c r="X190" s="68"/>
      <c r="Y190" s="68"/>
    </row>
    <row r="191" spans="2:25" ht="19.5" customHeight="1" x14ac:dyDescent="0.35">
      <c r="B191" s="71" t="s">
        <v>51</v>
      </c>
      <c r="C191" s="71"/>
      <c r="D191" s="72" t="s">
        <v>76</v>
      </c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1"/>
      <c r="T191" s="71"/>
      <c r="U191" s="71"/>
      <c r="V191" s="71"/>
      <c r="W191" s="68">
        <v>5</v>
      </c>
      <c r="X191" s="68"/>
      <c r="Y191" s="68"/>
    </row>
    <row r="192" spans="2:25" ht="19.5" customHeight="1" x14ac:dyDescent="0.35">
      <c r="B192" s="71"/>
      <c r="C192" s="71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1"/>
      <c r="T192" s="71"/>
      <c r="U192" s="71"/>
      <c r="V192" s="71"/>
      <c r="W192" s="68"/>
      <c r="X192" s="68"/>
      <c r="Y192" s="68"/>
    </row>
    <row r="193" spans="2:25" ht="19.5" customHeight="1" x14ac:dyDescent="0.35">
      <c r="B193" s="71" t="s">
        <v>74</v>
      </c>
      <c r="C193" s="71"/>
      <c r="D193" s="72" t="s">
        <v>77</v>
      </c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1"/>
      <c r="T193" s="71"/>
      <c r="U193" s="71"/>
      <c r="V193" s="71"/>
      <c r="W193" s="68">
        <v>5</v>
      </c>
      <c r="X193" s="68"/>
      <c r="Y193" s="68"/>
    </row>
    <row r="194" spans="2:25" ht="19.5" customHeight="1" x14ac:dyDescent="0.35">
      <c r="B194" s="71"/>
      <c r="C194" s="71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1"/>
      <c r="T194" s="71"/>
      <c r="U194" s="71"/>
      <c r="V194" s="71"/>
      <c r="W194" s="68"/>
      <c r="X194" s="68"/>
      <c r="Y194" s="68"/>
    </row>
    <row r="195" spans="2:25" ht="19.5" customHeight="1" x14ac:dyDescent="0.35">
      <c r="B195" s="71" t="s">
        <v>75</v>
      </c>
      <c r="C195" s="71"/>
      <c r="D195" s="72" t="s">
        <v>78</v>
      </c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1"/>
      <c r="T195" s="71"/>
      <c r="U195" s="71"/>
      <c r="V195" s="71"/>
      <c r="W195" s="68">
        <v>20</v>
      </c>
      <c r="X195" s="68"/>
      <c r="Y195" s="68"/>
    </row>
    <row r="196" spans="2:25" ht="19.5" customHeight="1" x14ac:dyDescent="0.35">
      <c r="B196" s="71"/>
      <c r="C196" s="71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1"/>
      <c r="T196" s="71"/>
      <c r="U196" s="71"/>
      <c r="V196" s="71"/>
      <c r="W196" s="68"/>
      <c r="X196" s="68"/>
      <c r="Y196" s="68"/>
    </row>
    <row r="197" spans="2:25" ht="19.5" customHeight="1" x14ac:dyDescent="0.35">
      <c r="B197" s="87" t="s">
        <v>79</v>
      </c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9">
        <f>W186+W189+W191+W193+W195</f>
        <v>100</v>
      </c>
      <c r="X197" s="90"/>
      <c r="Y197" s="91"/>
    </row>
    <row r="199" spans="2:25" x14ac:dyDescent="0.35">
      <c r="D199" s="13" t="s">
        <v>116</v>
      </c>
      <c r="E199" s="69">
        <f>W57</f>
        <v>80</v>
      </c>
      <c r="F199" s="70"/>
    </row>
    <row r="200" spans="2:25" x14ac:dyDescent="0.35">
      <c r="D200" s="13" t="s">
        <v>117</v>
      </c>
      <c r="E200" s="69">
        <f>T129</f>
        <v>85</v>
      </c>
      <c r="F200" s="70"/>
    </row>
    <row r="201" spans="2:25" x14ac:dyDescent="0.35">
      <c r="D201" s="13" t="s">
        <v>118</v>
      </c>
      <c r="E201" s="69">
        <f>W179</f>
        <v>75</v>
      </c>
      <c r="F201" s="70"/>
    </row>
    <row r="202" spans="2:25" x14ac:dyDescent="0.35">
      <c r="D202" s="13" t="s">
        <v>119</v>
      </c>
      <c r="E202" s="69">
        <f>W197</f>
        <v>100</v>
      </c>
      <c r="F202" s="70"/>
    </row>
    <row r="204" spans="2:25" x14ac:dyDescent="0.35">
      <c r="C204" t="s">
        <v>120</v>
      </c>
      <c r="L204" t="s">
        <v>121</v>
      </c>
    </row>
    <row r="205" spans="2:25" x14ac:dyDescent="0.35">
      <c r="D205" s="12" t="s">
        <v>123</v>
      </c>
      <c r="E205" s="69">
        <f>((2*E199)+(4*E200))/6</f>
        <v>83.333333333333329</v>
      </c>
      <c r="F205" s="70"/>
    </row>
    <row r="207" spans="2:25" x14ac:dyDescent="0.35">
      <c r="C207" t="s">
        <v>124</v>
      </c>
    </row>
    <row r="209" spans="3:7" ht="15" customHeight="1" x14ac:dyDescent="0.35">
      <c r="C209" s="92" t="s">
        <v>122</v>
      </c>
      <c r="D209" s="92"/>
      <c r="E209" s="73">
        <f>((4*E201)+(3*E205)+(3*E202))/10</f>
        <v>85</v>
      </c>
      <c r="F209" s="74"/>
      <c r="G209" s="75"/>
    </row>
    <row r="210" spans="3:7" ht="15" customHeight="1" x14ac:dyDescent="0.35">
      <c r="C210" s="92"/>
      <c r="D210" s="92"/>
      <c r="E210" s="76"/>
      <c r="F210" s="77"/>
      <c r="G210" s="78"/>
    </row>
  </sheetData>
  <sheetProtection algorithmName="SHA-512" hashValue="PMO3RlK3T05NyYd0QWiuF15D8svn4/SI0xZJzsXnpPBmkko/a4JLbswoDEHrafN4wsFSEXGuis5k7uTM3Pt9Ig==" saltValue="0UcW8mpMGSRTad6MCXug2A==" spinCount="100000" sheet="1" formatCells="0" formatColumns="0" formatRows="0"/>
  <mergeCells count="241">
    <mergeCell ref="E205:F205"/>
    <mergeCell ref="C209:D210"/>
    <mergeCell ref="E209:G210"/>
    <mergeCell ref="B197:V197"/>
    <mergeCell ref="W197:Y197"/>
    <mergeCell ref="E199:F199"/>
    <mergeCell ref="E200:F200"/>
    <mergeCell ref="E201:F201"/>
    <mergeCell ref="E202:F202"/>
    <mergeCell ref="B193:C194"/>
    <mergeCell ref="D193:R194"/>
    <mergeCell ref="S193:V194"/>
    <mergeCell ref="W193:Y194"/>
    <mergeCell ref="B195:C196"/>
    <mergeCell ref="D195:R196"/>
    <mergeCell ref="S195:V196"/>
    <mergeCell ref="W195:Y196"/>
    <mergeCell ref="B189:C190"/>
    <mergeCell ref="D189:R190"/>
    <mergeCell ref="S189:V190"/>
    <mergeCell ref="W189:Y190"/>
    <mergeCell ref="B191:C192"/>
    <mergeCell ref="D191:R192"/>
    <mergeCell ref="S191:V192"/>
    <mergeCell ref="W191:Y192"/>
    <mergeCell ref="B182:R182"/>
    <mergeCell ref="S182:V185"/>
    <mergeCell ref="W182:Y185"/>
    <mergeCell ref="B183:C185"/>
    <mergeCell ref="D183:R185"/>
    <mergeCell ref="B186:C188"/>
    <mergeCell ref="D186:R188"/>
    <mergeCell ref="S186:V188"/>
    <mergeCell ref="W186:Y188"/>
    <mergeCell ref="B179:V179"/>
    <mergeCell ref="W179:Y179"/>
    <mergeCell ref="B181:Y181"/>
    <mergeCell ref="B172:C173"/>
    <mergeCell ref="D172:N173"/>
    <mergeCell ref="O172:T173"/>
    <mergeCell ref="U172:V173"/>
    <mergeCell ref="W172:Y178"/>
    <mergeCell ref="B174:C175"/>
    <mergeCell ref="D174:N175"/>
    <mergeCell ref="O174:T175"/>
    <mergeCell ref="U174:V175"/>
    <mergeCell ref="B176:C178"/>
    <mergeCell ref="B171:C171"/>
    <mergeCell ref="D171:Y171"/>
    <mergeCell ref="O161:T163"/>
    <mergeCell ref="U161:V163"/>
    <mergeCell ref="B164:C168"/>
    <mergeCell ref="D164:N168"/>
    <mergeCell ref="O164:T168"/>
    <mergeCell ref="U164:V168"/>
    <mergeCell ref="D176:N178"/>
    <mergeCell ref="O176:T178"/>
    <mergeCell ref="U176:V178"/>
    <mergeCell ref="B153:C153"/>
    <mergeCell ref="D153:Y153"/>
    <mergeCell ref="B154:C160"/>
    <mergeCell ref="D154:N160"/>
    <mergeCell ref="O154:T160"/>
    <mergeCell ref="U154:V160"/>
    <mergeCell ref="W154:Y170"/>
    <mergeCell ref="B161:C163"/>
    <mergeCell ref="D161:N163"/>
    <mergeCell ref="B169:C170"/>
    <mergeCell ref="D169:N170"/>
    <mergeCell ref="O169:T170"/>
    <mergeCell ref="U169:V170"/>
    <mergeCell ref="B148:C148"/>
    <mergeCell ref="D148:Y148"/>
    <mergeCell ref="B149:C151"/>
    <mergeCell ref="D149:N151"/>
    <mergeCell ref="O149:T151"/>
    <mergeCell ref="U149:V151"/>
    <mergeCell ref="W149:Y152"/>
    <mergeCell ref="B152:C152"/>
    <mergeCell ref="D152:N152"/>
    <mergeCell ref="O152:T152"/>
    <mergeCell ref="U152:V152"/>
    <mergeCell ref="B144:Y144"/>
    <mergeCell ref="B145:N145"/>
    <mergeCell ref="O145:T147"/>
    <mergeCell ref="U145:V147"/>
    <mergeCell ref="W145:Y147"/>
    <mergeCell ref="B146:C147"/>
    <mergeCell ref="D146:N147"/>
    <mergeCell ref="B129:S129"/>
    <mergeCell ref="T129:V129"/>
    <mergeCell ref="B132:Y133"/>
    <mergeCell ref="B134:Y135"/>
    <mergeCell ref="B136:Y138"/>
    <mergeCell ref="B139:Y142"/>
    <mergeCell ref="B123:C128"/>
    <mergeCell ref="D123:E128"/>
    <mergeCell ref="F123:K125"/>
    <mergeCell ref="L123:O125"/>
    <mergeCell ref="P123:S125"/>
    <mergeCell ref="T123:V125"/>
    <mergeCell ref="F126:K128"/>
    <mergeCell ref="L126:O128"/>
    <mergeCell ref="P126:S128"/>
    <mergeCell ref="T126:V128"/>
    <mergeCell ref="B109:C122"/>
    <mergeCell ref="D109:V110"/>
    <mergeCell ref="D111:E114"/>
    <mergeCell ref="F111:K114"/>
    <mergeCell ref="L111:O114"/>
    <mergeCell ref="P111:S114"/>
    <mergeCell ref="T111:V114"/>
    <mergeCell ref="D115:E122"/>
    <mergeCell ref="F115:K116"/>
    <mergeCell ref="L115:O116"/>
    <mergeCell ref="F119:K120"/>
    <mergeCell ref="L119:O120"/>
    <mergeCell ref="P119:S120"/>
    <mergeCell ref="T119:V120"/>
    <mergeCell ref="F121:K122"/>
    <mergeCell ref="L121:O122"/>
    <mergeCell ref="P121:S122"/>
    <mergeCell ref="T121:V122"/>
    <mergeCell ref="P115:S116"/>
    <mergeCell ref="T115:V116"/>
    <mergeCell ref="F117:K118"/>
    <mergeCell ref="L117:O118"/>
    <mergeCell ref="P117:S118"/>
    <mergeCell ref="T117:V118"/>
    <mergeCell ref="W105:Y106"/>
    <mergeCell ref="D107:G108"/>
    <mergeCell ref="H107:J108"/>
    <mergeCell ref="K107:M108"/>
    <mergeCell ref="N107:P108"/>
    <mergeCell ref="Q107:S108"/>
    <mergeCell ref="T107:V108"/>
    <mergeCell ref="W107:Y108"/>
    <mergeCell ref="D105:G106"/>
    <mergeCell ref="H105:J106"/>
    <mergeCell ref="K105:M106"/>
    <mergeCell ref="N105:P106"/>
    <mergeCell ref="Q105:S106"/>
    <mergeCell ref="T105:V106"/>
    <mergeCell ref="W103:Y104"/>
    <mergeCell ref="W99:Y100"/>
    <mergeCell ref="D101:G102"/>
    <mergeCell ref="H101:J102"/>
    <mergeCell ref="K101:M102"/>
    <mergeCell ref="N101:P102"/>
    <mergeCell ref="Q101:S102"/>
    <mergeCell ref="T101:V102"/>
    <mergeCell ref="W101:Y102"/>
    <mergeCell ref="B95:V95"/>
    <mergeCell ref="B97:V98"/>
    <mergeCell ref="B99:C108"/>
    <mergeCell ref="D99:G100"/>
    <mergeCell ref="H99:J100"/>
    <mergeCell ref="K99:M100"/>
    <mergeCell ref="N99:P100"/>
    <mergeCell ref="Q99:S100"/>
    <mergeCell ref="T99:V100"/>
    <mergeCell ref="D103:G104"/>
    <mergeCell ref="B96:V96"/>
    <mergeCell ref="H103:J104"/>
    <mergeCell ref="K103:M104"/>
    <mergeCell ref="N103:P104"/>
    <mergeCell ref="Q103:S104"/>
    <mergeCell ref="T103:V104"/>
    <mergeCell ref="B80:AA80"/>
    <mergeCell ref="B81:AA81"/>
    <mergeCell ref="B82:AA82"/>
    <mergeCell ref="B83:R83"/>
    <mergeCell ref="B84:AA86"/>
    <mergeCell ref="B87:AA87"/>
    <mergeCell ref="B67:AA67"/>
    <mergeCell ref="B69:AA71"/>
    <mergeCell ref="B72:AA73"/>
    <mergeCell ref="B74:AA74"/>
    <mergeCell ref="B75:AA75"/>
    <mergeCell ref="B77:AA79"/>
    <mergeCell ref="B57:S57"/>
    <mergeCell ref="W57:Y57"/>
    <mergeCell ref="B60:AA62"/>
    <mergeCell ref="B63:AA64"/>
    <mergeCell ref="B65:AA66"/>
    <mergeCell ref="B51:C56"/>
    <mergeCell ref="G51:K53"/>
    <mergeCell ref="L51:O53"/>
    <mergeCell ref="P51:S53"/>
    <mergeCell ref="T51:V53"/>
    <mergeCell ref="W51:Y53"/>
    <mergeCell ref="G54:K56"/>
    <mergeCell ref="L54:O56"/>
    <mergeCell ref="P54:S56"/>
    <mergeCell ref="T54:V56"/>
    <mergeCell ref="P45:S46"/>
    <mergeCell ref="T45:V50"/>
    <mergeCell ref="W45:Y50"/>
    <mergeCell ref="P47:S48"/>
    <mergeCell ref="G48:K50"/>
    <mergeCell ref="L48:O50"/>
    <mergeCell ref="P49:S50"/>
    <mergeCell ref="B40:C50"/>
    <mergeCell ref="D40:V40"/>
    <mergeCell ref="D41:F44"/>
    <mergeCell ref="G41:K44"/>
    <mergeCell ref="L41:O44"/>
    <mergeCell ref="P41:S44"/>
    <mergeCell ref="T41:V44"/>
    <mergeCell ref="D45:F56"/>
    <mergeCell ref="G45:K47"/>
    <mergeCell ref="L45:O47"/>
    <mergeCell ref="W54:Y56"/>
    <mergeCell ref="W36:Y37"/>
    <mergeCell ref="D38:G39"/>
    <mergeCell ref="H38:J39"/>
    <mergeCell ref="K38:M39"/>
    <mergeCell ref="N38:P39"/>
    <mergeCell ref="Q38:S39"/>
    <mergeCell ref="T38:V39"/>
    <mergeCell ref="W38:Y39"/>
    <mergeCell ref="B35:V35"/>
    <mergeCell ref="B36:C39"/>
    <mergeCell ref="D36:G37"/>
    <mergeCell ref="H36:J37"/>
    <mergeCell ref="K36:M37"/>
    <mergeCell ref="N36:P37"/>
    <mergeCell ref="Q36:S37"/>
    <mergeCell ref="T36:V37"/>
    <mergeCell ref="B21:AA21"/>
    <mergeCell ref="B24:AA27"/>
    <mergeCell ref="B29:AA29"/>
    <mergeCell ref="B30:AA31"/>
    <mergeCell ref="B32:AA32"/>
    <mergeCell ref="B34:V34"/>
    <mergeCell ref="B4:AA5"/>
    <mergeCell ref="B7:AA10"/>
    <mergeCell ref="C12:AA13"/>
    <mergeCell ref="C15:AA16"/>
    <mergeCell ref="C17:AA17"/>
    <mergeCell ref="D19:AA20"/>
  </mergeCells>
  <dataValidations count="5">
    <dataValidation type="list" allowBlank="1" showInputMessage="1" showErrorMessage="1" sqref="W38:Y39" xr:uid="{2F7EB8DE-9A7F-4993-9462-0F71B5596C93}">
      <formula1>$AA$36:$AA$41</formula1>
    </dataValidation>
    <dataValidation type="list" allowBlank="1" showInputMessage="1" showErrorMessage="1" sqref="W101:Y108" xr:uid="{F1B13D84-0A10-47A7-B106-E590FC6DB78E}">
      <formula1>$AA$102:$AA$107</formula1>
    </dataValidation>
    <dataValidation type="list" allowBlank="1" showInputMessage="1" showErrorMessage="1" sqref="P115:S128 P51:S56" xr:uid="{69DBB075-5114-432E-8344-40C52E550260}">
      <formula1>$AA$102:$AA$103</formula1>
    </dataValidation>
    <dataValidation type="list" allowBlank="1" showInputMessage="1" showErrorMessage="1" sqref="P45:S46 P49:S50" xr:uid="{38DBD2E7-565F-42F9-85A2-F37F6D6F0605}">
      <formula1>$AA$102:$AA$104</formula1>
    </dataValidation>
    <dataValidation type="list" allowBlank="1" showInputMessage="1" showErrorMessage="1" sqref="O169 O164 O172 O161 O149:T152 O154:T160 O174 O176" xr:uid="{859DEE57-278E-4FE6-B9A0-A17D25162CA3}">
      <formula1>$AA$134:$AA$137</formula1>
    </dataValidation>
  </dataValidations>
  <pageMargins left="0.78740157480314965" right="0.78740157480314965" top="0.78740157480314965" bottom="0.78740157480314965" header="0.31496062992125984" footer="0.31496062992125984"/>
  <pageSetup paperSize="9" scale="74" fitToHeight="9" orientation="portrait" r:id="rId1"/>
  <rowBreaks count="3" manualBreakCount="3">
    <brk id="58" max="16383" man="1"/>
    <brk id="108" max="16383" man="1"/>
    <brk id="1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7D840-4C6D-4D02-A019-F4DE3ADBC9CE}">
  <sheetPr>
    <pageSetUpPr fitToPage="1"/>
  </sheetPr>
  <dimension ref="A3:S58"/>
  <sheetViews>
    <sheetView topLeftCell="A2" workbookViewId="0">
      <pane ySplit="3" topLeftCell="A5" activePane="bottomLeft" state="frozen"/>
      <selection activeCell="D2" sqref="D2"/>
      <selection pane="bottomLeft" activeCell="A4" sqref="A4"/>
    </sheetView>
  </sheetViews>
  <sheetFormatPr defaultColWidth="8.84375" defaultRowHeight="15.5" x14ac:dyDescent="0.35"/>
  <cols>
    <col min="1" max="6" width="8.84375" style="27"/>
    <col min="7" max="7" width="2.23046875" style="27" customWidth="1"/>
    <col min="8" max="16384" width="8.84375" style="27"/>
  </cols>
  <sheetData>
    <row r="3" spans="1:19" x14ac:dyDescent="0.35">
      <c r="A3" s="24" t="s">
        <v>179</v>
      </c>
      <c r="B3" s="25"/>
      <c r="C3" s="25"/>
      <c r="D3" s="25"/>
      <c r="E3" s="25"/>
      <c r="F3" s="193" t="s">
        <v>200</v>
      </c>
      <c r="G3" s="26"/>
      <c r="H3" s="192" t="s">
        <v>155</v>
      </c>
      <c r="I3" s="192"/>
      <c r="J3" s="192" t="s">
        <v>156</v>
      </c>
      <c r="K3" s="192"/>
      <c r="L3" s="192" t="s">
        <v>157</v>
      </c>
      <c r="M3" s="192"/>
      <c r="N3" s="192" t="s">
        <v>158</v>
      </c>
      <c r="O3" s="192"/>
      <c r="P3" s="192" t="s">
        <v>159</v>
      </c>
      <c r="Q3" s="192"/>
      <c r="R3" s="192" t="s">
        <v>160</v>
      </c>
      <c r="S3" s="192"/>
    </row>
    <row r="4" spans="1:19" x14ac:dyDescent="0.35">
      <c r="A4" s="28"/>
      <c r="F4" s="193"/>
      <c r="G4" s="29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</row>
    <row r="5" spans="1:19" x14ac:dyDescent="0.35">
      <c r="A5" s="30" t="s">
        <v>180</v>
      </c>
      <c r="B5"/>
      <c r="C5"/>
      <c r="D5"/>
      <c r="E5"/>
      <c r="F5" s="23" t="s">
        <v>187</v>
      </c>
      <c r="G5" s="31"/>
      <c r="H5" s="32"/>
      <c r="I5" s="33">
        <f>TALLENTO!$W$38</f>
        <v>0</v>
      </c>
      <c r="J5" s="32"/>
      <c r="K5" s="33">
        <f>GENPRO!$W$38</f>
        <v>0</v>
      </c>
      <c r="L5" s="32"/>
      <c r="M5" s="33">
        <f>PERILLO!$W$38</f>
        <v>12</v>
      </c>
      <c r="N5" s="32"/>
      <c r="O5" s="33">
        <f>ET!$W$38</f>
        <v>20</v>
      </c>
      <c r="P5" s="32"/>
      <c r="Q5" s="33">
        <f>LBR_BONIN!$W$38</f>
        <v>14</v>
      </c>
      <c r="R5" s="32"/>
      <c r="S5" s="33">
        <f>INOVA!$W$38</f>
        <v>20</v>
      </c>
    </row>
    <row r="6" spans="1:19" x14ac:dyDescent="0.35">
      <c r="A6" s="30" t="s">
        <v>181</v>
      </c>
      <c r="B6"/>
      <c r="C6"/>
      <c r="D6"/>
      <c r="E6"/>
      <c r="F6" s="23" t="s">
        <v>16</v>
      </c>
      <c r="G6" s="31"/>
      <c r="H6" s="34"/>
      <c r="I6" s="33">
        <f>TALLENTO!$W$45</f>
        <v>0</v>
      </c>
      <c r="J6" s="34"/>
      <c r="K6" s="33">
        <f>GENPRO!$W$45</f>
        <v>0</v>
      </c>
      <c r="L6" s="34"/>
      <c r="M6" s="33">
        <f>PERILLO!$W$45</f>
        <v>30</v>
      </c>
      <c r="N6" s="34"/>
      <c r="O6" s="33">
        <f>ET!$W$45</f>
        <v>60</v>
      </c>
      <c r="P6" s="34"/>
      <c r="Q6" s="33">
        <f>LBR_BONIN!$W$45</f>
        <v>60</v>
      </c>
      <c r="R6" s="34"/>
      <c r="S6" s="33">
        <f>INOVA!$W$45</f>
        <v>60</v>
      </c>
    </row>
    <row r="7" spans="1:19" x14ac:dyDescent="0.35">
      <c r="A7" s="30" t="s">
        <v>182</v>
      </c>
      <c r="B7"/>
      <c r="C7"/>
      <c r="D7"/>
      <c r="E7"/>
      <c r="F7" s="23">
        <v>10</v>
      </c>
      <c r="G7" s="31"/>
      <c r="H7" s="34"/>
      <c r="I7" s="33">
        <f>TALLENTO!$W$51</f>
        <v>0</v>
      </c>
      <c r="J7" s="34"/>
      <c r="K7" s="33">
        <f>GENPRO!$W$51</f>
        <v>0</v>
      </c>
      <c r="L7" s="34"/>
      <c r="M7" s="33">
        <f>PERILLO!$W$51</f>
        <v>0</v>
      </c>
      <c r="N7" s="34"/>
      <c r="O7" s="33">
        <f>ET!$W$51</f>
        <v>10</v>
      </c>
      <c r="P7" s="34"/>
      <c r="Q7" s="33">
        <f>LBR_BONIN!$W$51</f>
        <v>0</v>
      </c>
      <c r="R7" s="34"/>
      <c r="S7" s="33">
        <f>INOVA!$W$51</f>
        <v>0</v>
      </c>
    </row>
    <row r="8" spans="1:19" ht="16" thickBot="1" x14ac:dyDescent="0.4">
      <c r="A8" s="30" t="s">
        <v>183</v>
      </c>
      <c r="B8"/>
      <c r="C8"/>
      <c r="D8"/>
      <c r="E8"/>
      <c r="F8" s="23">
        <v>10</v>
      </c>
      <c r="G8" s="31"/>
      <c r="H8" s="35"/>
      <c r="I8" s="36">
        <f>TALLENTO!$W$54</f>
        <v>0</v>
      </c>
      <c r="J8" s="34"/>
      <c r="K8" s="36">
        <f>GENPRO!$W$54</f>
        <v>0</v>
      </c>
      <c r="L8" s="34"/>
      <c r="M8" s="36">
        <f>PERILLO!$W$54</f>
        <v>0</v>
      </c>
      <c r="N8" s="34"/>
      <c r="O8" s="36">
        <f>ET!$W$54</f>
        <v>10</v>
      </c>
      <c r="P8" s="34"/>
      <c r="Q8" s="36">
        <f>LBR_BONIN!$W$54</f>
        <v>0</v>
      </c>
      <c r="R8" s="34"/>
      <c r="S8" s="36">
        <f>INOVA!$W$54</f>
        <v>0</v>
      </c>
    </row>
    <row r="9" spans="1:19" ht="16" thickBot="1" x14ac:dyDescent="0.4">
      <c r="A9" s="37"/>
      <c r="B9" s="38"/>
      <c r="C9" s="38"/>
      <c r="D9" s="38"/>
      <c r="E9" s="38"/>
      <c r="F9" s="38"/>
      <c r="G9" s="39"/>
      <c r="H9" s="40" t="s">
        <v>198</v>
      </c>
      <c r="I9" s="41">
        <f>SUM(I5:I8)</f>
        <v>0</v>
      </c>
      <c r="J9" s="42" t="s">
        <v>198</v>
      </c>
      <c r="K9" s="41">
        <f>SUM(K5:K8)</f>
        <v>0</v>
      </c>
      <c r="L9" s="43" t="s">
        <v>198</v>
      </c>
      <c r="M9" s="41">
        <f>SUM(M5:M8)</f>
        <v>42</v>
      </c>
      <c r="N9" s="42" t="s">
        <v>198</v>
      </c>
      <c r="O9" s="41">
        <f>SUM(O5:O8)</f>
        <v>100</v>
      </c>
      <c r="P9" s="43" t="s">
        <v>198</v>
      </c>
      <c r="Q9" s="41">
        <f>SUM(Q5:Q8)</f>
        <v>74</v>
      </c>
      <c r="R9" s="42" t="s">
        <v>198</v>
      </c>
      <c r="S9" s="41">
        <f>SUM(S5:S8)</f>
        <v>80</v>
      </c>
    </row>
    <row r="10" spans="1:19" ht="15" customHeight="1" x14ac:dyDescent="0.35">
      <c r="A10" s="44" t="s">
        <v>186</v>
      </c>
      <c r="B10" s="45"/>
      <c r="C10" s="45"/>
      <c r="D10" s="45"/>
      <c r="E10" s="45"/>
      <c r="F10" s="45"/>
      <c r="G10" s="46"/>
      <c r="H10" s="32"/>
      <c r="I10" s="47"/>
      <c r="J10" s="32"/>
      <c r="K10" s="47"/>
      <c r="L10" s="34"/>
      <c r="M10" s="47"/>
      <c r="N10" s="32"/>
      <c r="O10" s="47"/>
      <c r="P10" s="32"/>
      <c r="Q10" s="47"/>
      <c r="R10" s="32"/>
      <c r="S10" s="48"/>
    </row>
    <row r="11" spans="1:19" ht="15" customHeight="1" x14ac:dyDescent="0.35">
      <c r="A11" s="30" t="s">
        <v>180</v>
      </c>
      <c r="B11"/>
      <c r="C11"/>
      <c r="D11"/>
      <c r="E11"/>
      <c r="F11"/>
      <c r="G11" s="2"/>
      <c r="H11" s="34"/>
      <c r="I11" s="47"/>
      <c r="J11" s="34"/>
      <c r="K11" s="47"/>
      <c r="L11" s="34"/>
      <c r="M11" s="47"/>
      <c r="N11" s="34"/>
      <c r="O11" s="47"/>
      <c r="P11" s="34"/>
      <c r="Q11" s="47"/>
      <c r="R11" s="34"/>
      <c r="S11" s="48"/>
    </row>
    <row r="12" spans="1:19" ht="15" customHeight="1" x14ac:dyDescent="0.35">
      <c r="A12" s="30"/>
      <c r="B12"/>
      <c r="C12"/>
      <c r="D12"/>
      <c r="E12"/>
      <c r="F12"/>
      <c r="G12" s="2"/>
      <c r="H12" s="34"/>
      <c r="I12" s="47"/>
      <c r="J12" s="34"/>
      <c r="K12" s="47"/>
      <c r="L12" s="34"/>
      <c r="M12" s="47"/>
      <c r="N12" s="34"/>
      <c r="O12" s="47"/>
      <c r="P12" s="34"/>
      <c r="Q12" s="47"/>
      <c r="R12" s="34"/>
      <c r="S12" s="48"/>
    </row>
    <row r="13" spans="1:19" ht="15" customHeight="1" x14ac:dyDescent="0.35">
      <c r="A13" s="30" t="s">
        <v>165</v>
      </c>
      <c r="B13"/>
      <c r="C13"/>
      <c r="D13"/>
      <c r="E13"/>
      <c r="F13" s="23" t="s">
        <v>188</v>
      </c>
      <c r="G13" s="31"/>
      <c r="H13" s="34"/>
      <c r="I13" s="33">
        <f>TALLENTO!$W$101</f>
        <v>0</v>
      </c>
      <c r="J13" s="34"/>
      <c r="K13" s="33">
        <f>GENPRO!$W$101</f>
        <v>0</v>
      </c>
      <c r="L13" s="34"/>
      <c r="M13" s="33">
        <f>PERILLO!$W$101</f>
        <v>0</v>
      </c>
      <c r="N13" s="34"/>
      <c r="O13" s="33">
        <f>ET!$W$101</f>
        <v>10</v>
      </c>
      <c r="P13" s="34"/>
      <c r="Q13" s="33">
        <f>LBR_BONIN!$W$101</f>
        <v>10</v>
      </c>
      <c r="R13" s="34"/>
      <c r="S13" s="33">
        <f>INOVA!$W$101</f>
        <v>10</v>
      </c>
    </row>
    <row r="14" spans="1:19" ht="15" customHeight="1" x14ac:dyDescent="0.35">
      <c r="A14" s="30" t="s">
        <v>166</v>
      </c>
      <c r="B14"/>
      <c r="C14"/>
      <c r="D14"/>
      <c r="E14"/>
      <c r="F14" s="23" t="s">
        <v>188</v>
      </c>
      <c r="G14" s="31"/>
      <c r="H14" s="34"/>
      <c r="I14" s="33">
        <f>TALLENTO!$W$103</f>
        <v>0</v>
      </c>
      <c r="J14" s="34"/>
      <c r="K14" s="33">
        <f>GENPRO!$W$103</f>
        <v>0</v>
      </c>
      <c r="L14" s="34"/>
      <c r="M14" s="33">
        <f>PERILLO!$W$103</f>
        <v>0</v>
      </c>
      <c r="N14" s="34"/>
      <c r="O14" s="33">
        <f>ET!$W$103</f>
        <v>10</v>
      </c>
      <c r="P14" s="34"/>
      <c r="Q14" s="33">
        <f>LBR_BONIN!$W$103</f>
        <v>0</v>
      </c>
      <c r="R14" s="34"/>
      <c r="S14" s="33">
        <f>INOVA!$W$103</f>
        <v>10</v>
      </c>
    </row>
    <row r="15" spans="1:19" ht="15" customHeight="1" x14ac:dyDescent="0.35">
      <c r="A15" s="30" t="s">
        <v>167</v>
      </c>
      <c r="B15"/>
      <c r="C15"/>
      <c r="D15"/>
      <c r="E15"/>
      <c r="F15" s="23" t="s">
        <v>188</v>
      </c>
      <c r="G15" s="31"/>
      <c r="H15" s="34"/>
      <c r="I15" s="33">
        <f>TALLENTO!$W$105</f>
        <v>0</v>
      </c>
      <c r="J15" s="34"/>
      <c r="K15" s="33">
        <f>GENPRO!$W$105</f>
        <v>0</v>
      </c>
      <c r="L15" s="34"/>
      <c r="M15" s="33">
        <f>PERILLO!$W$105</f>
        <v>10</v>
      </c>
      <c r="N15" s="34"/>
      <c r="O15" s="33">
        <f>ET!$W$105</f>
        <v>10</v>
      </c>
      <c r="P15" s="34"/>
      <c r="Q15" s="33">
        <f>LBR_BONIN!$W$105</f>
        <v>10</v>
      </c>
      <c r="R15" s="34"/>
      <c r="S15" s="33">
        <f>INOVA!$W$105</f>
        <v>10</v>
      </c>
    </row>
    <row r="16" spans="1:19" ht="15" customHeight="1" x14ac:dyDescent="0.35">
      <c r="A16" s="30" t="s">
        <v>168</v>
      </c>
      <c r="B16"/>
      <c r="C16"/>
      <c r="D16"/>
      <c r="E16"/>
      <c r="F16" s="23" t="s">
        <v>188</v>
      </c>
      <c r="G16" s="31"/>
      <c r="H16" s="34"/>
      <c r="I16" s="33">
        <f>TALLENTO!$W$107</f>
        <v>0</v>
      </c>
      <c r="J16" s="34"/>
      <c r="K16" s="33">
        <f>GENPRO!$W$107</f>
        <v>0</v>
      </c>
      <c r="L16" s="34"/>
      <c r="M16" s="33">
        <f>PERILLO!$W$107</f>
        <v>0</v>
      </c>
      <c r="N16" s="34"/>
      <c r="O16" s="33">
        <f>ET!$W$107</f>
        <v>10</v>
      </c>
      <c r="P16" s="34"/>
      <c r="Q16" s="33">
        <f>LBR_BONIN!$W$107</f>
        <v>10</v>
      </c>
      <c r="R16" s="34"/>
      <c r="S16" s="33">
        <f>INOVA!$W$107</f>
        <v>5</v>
      </c>
    </row>
    <row r="17" spans="1:19" ht="15" customHeight="1" x14ac:dyDescent="0.35">
      <c r="A17" s="30"/>
      <c r="B17"/>
      <c r="C17"/>
      <c r="D17"/>
      <c r="E17"/>
      <c r="F17"/>
      <c r="G17" s="2"/>
      <c r="H17" s="34"/>
      <c r="I17" s="49"/>
      <c r="J17" s="34"/>
      <c r="K17" s="49"/>
      <c r="L17" s="34"/>
      <c r="M17" s="49"/>
      <c r="N17" s="34"/>
      <c r="O17" s="49"/>
      <c r="P17" s="34"/>
      <c r="Q17" s="49"/>
      <c r="R17" s="34"/>
      <c r="S17" s="50"/>
    </row>
    <row r="18" spans="1:19" ht="15" customHeight="1" x14ac:dyDescent="0.35">
      <c r="A18" s="30" t="s">
        <v>181</v>
      </c>
      <c r="B18"/>
      <c r="C18"/>
      <c r="D18"/>
      <c r="E18"/>
      <c r="F18"/>
      <c r="G18" s="2"/>
      <c r="H18" s="34"/>
      <c r="I18" s="49"/>
      <c r="J18" s="34"/>
      <c r="K18" s="49"/>
      <c r="L18" s="34"/>
      <c r="M18" s="49"/>
      <c r="N18" s="34"/>
      <c r="O18" s="49"/>
      <c r="P18" s="34"/>
      <c r="Q18" s="49"/>
      <c r="R18" s="34"/>
      <c r="S18" s="50"/>
    </row>
    <row r="19" spans="1:19" ht="15" customHeight="1" x14ac:dyDescent="0.35">
      <c r="A19" s="30"/>
      <c r="B19"/>
      <c r="C19"/>
      <c r="D19"/>
      <c r="E19"/>
      <c r="F19"/>
      <c r="G19" s="2"/>
      <c r="H19" s="34"/>
      <c r="I19" s="49"/>
      <c r="J19" s="34"/>
      <c r="K19" s="49"/>
      <c r="L19" s="34"/>
      <c r="M19" s="49"/>
      <c r="N19" s="34"/>
      <c r="O19" s="49"/>
      <c r="P19" s="34"/>
      <c r="Q19" s="49"/>
      <c r="R19" s="34"/>
      <c r="S19" s="50"/>
    </row>
    <row r="20" spans="1:19" ht="15" customHeight="1" x14ac:dyDescent="0.35">
      <c r="A20" s="30" t="s">
        <v>165</v>
      </c>
      <c r="B20"/>
      <c r="C20"/>
      <c r="D20"/>
      <c r="E20"/>
      <c r="F20" s="23">
        <v>10</v>
      </c>
      <c r="G20" s="31"/>
      <c r="H20" s="34"/>
      <c r="I20" s="33">
        <f>TALLENTO!$T$115</f>
        <v>0</v>
      </c>
      <c r="J20" s="34"/>
      <c r="K20" s="33">
        <f>GENPRO!$T$115</f>
        <v>0</v>
      </c>
      <c r="L20" s="34"/>
      <c r="M20" s="33">
        <f>PERILLO!$T$115</f>
        <v>0</v>
      </c>
      <c r="N20" s="34"/>
      <c r="O20" s="33">
        <f>ET!$T$115</f>
        <v>10</v>
      </c>
      <c r="P20" s="34"/>
      <c r="Q20" s="33">
        <f>LBR_BONIN!$T$115</f>
        <v>10</v>
      </c>
      <c r="R20" s="34"/>
      <c r="S20" s="33">
        <f>INOVA!$T$115</f>
        <v>10</v>
      </c>
    </row>
    <row r="21" spans="1:19" ht="15" customHeight="1" x14ac:dyDescent="0.35">
      <c r="A21" s="30" t="s">
        <v>166</v>
      </c>
      <c r="B21"/>
      <c r="C21"/>
      <c r="D21"/>
      <c r="E21"/>
      <c r="F21" s="23">
        <v>10</v>
      </c>
      <c r="G21" s="31"/>
      <c r="H21" s="34"/>
      <c r="I21" s="33">
        <f>TALLENTO!$T$117</f>
        <v>0</v>
      </c>
      <c r="J21" s="34"/>
      <c r="K21" s="33">
        <f>GENPRO!$T$117</f>
        <v>0</v>
      </c>
      <c r="L21" s="34"/>
      <c r="M21" s="33">
        <f>PERILLO!$T$117</f>
        <v>10</v>
      </c>
      <c r="N21" s="34"/>
      <c r="O21" s="33">
        <f>ET!$T$117</f>
        <v>10</v>
      </c>
      <c r="P21" s="34"/>
      <c r="Q21" s="33">
        <f>LBR_BONIN!$T$117</f>
        <v>10</v>
      </c>
      <c r="R21" s="34"/>
      <c r="S21" s="33">
        <f>INOVA!$T$117</f>
        <v>10</v>
      </c>
    </row>
    <row r="22" spans="1:19" ht="15" customHeight="1" x14ac:dyDescent="0.35">
      <c r="A22" s="30" t="s">
        <v>167</v>
      </c>
      <c r="B22"/>
      <c r="C22"/>
      <c r="D22"/>
      <c r="E22"/>
      <c r="F22" s="23">
        <v>10</v>
      </c>
      <c r="G22" s="31"/>
      <c r="H22" s="34"/>
      <c r="I22" s="33">
        <f>TALLENTO!$T$119</f>
        <v>0</v>
      </c>
      <c r="J22" s="34"/>
      <c r="K22" s="33">
        <f>GENPRO!$T$119</f>
        <v>0</v>
      </c>
      <c r="L22" s="34"/>
      <c r="M22" s="33">
        <f>PERILLO!$T$119</f>
        <v>10</v>
      </c>
      <c r="N22" s="34"/>
      <c r="O22" s="33">
        <f>ET!$T$119</f>
        <v>10</v>
      </c>
      <c r="P22" s="34"/>
      <c r="Q22" s="33">
        <f>LBR_BONIN!$T$119</f>
        <v>10</v>
      </c>
      <c r="R22" s="34"/>
      <c r="S22" s="33">
        <f>INOVA!$T$119</f>
        <v>10</v>
      </c>
    </row>
    <row r="23" spans="1:19" ht="15" customHeight="1" x14ac:dyDescent="0.35">
      <c r="A23" s="30" t="s">
        <v>168</v>
      </c>
      <c r="B23"/>
      <c r="C23"/>
      <c r="D23"/>
      <c r="E23"/>
      <c r="F23" s="23">
        <v>10</v>
      </c>
      <c r="G23" s="31"/>
      <c r="H23" s="34"/>
      <c r="I23" s="33">
        <f>TALLENTO!$T$121</f>
        <v>0</v>
      </c>
      <c r="J23" s="34"/>
      <c r="K23" s="33">
        <f>GENPRO!$T$121</f>
        <v>0</v>
      </c>
      <c r="L23" s="34"/>
      <c r="M23" s="33">
        <f>PERILLO!$T$121</f>
        <v>0</v>
      </c>
      <c r="N23" s="34"/>
      <c r="O23" s="33">
        <f>ET!$T$121</f>
        <v>10</v>
      </c>
      <c r="P23" s="34"/>
      <c r="Q23" s="33">
        <f>LBR_BONIN!$T$121</f>
        <v>10</v>
      </c>
      <c r="R23" s="34"/>
      <c r="S23" s="33">
        <f>INOVA!$T$121</f>
        <v>10</v>
      </c>
    </row>
    <row r="24" spans="1:19" ht="15" customHeight="1" x14ac:dyDescent="0.35">
      <c r="A24" s="30"/>
      <c r="B24"/>
      <c r="C24"/>
      <c r="D24"/>
      <c r="E24"/>
      <c r="F24"/>
      <c r="G24" s="2"/>
      <c r="H24" s="34"/>
      <c r="I24" s="49"/>
      <c r="J24" s="34"/>
      <c r="K24" s="49"/>
      <c r="L24" s="34"/>
      <c r="M24" s="49"/>
      <c r="N24" s="34"/>
      <c r="O24" s="49"/>
      <c r="P24" s="34"/>
      <c r="Q24" s="49"/>
      <c r="R24" s="34"/>
      <c r="S24" s="50"/>
    </row>
    <row r="25" spans="1:19" ht="15" customHeight="1" x14ac:dyDescent="0.35">
      <c r="A25" s="30" t="s">
        <v>184</v>
      </c>
      <c r="B25"/>
      <c r="C25"/>
      <c r="D25"/>
      <c r="E25"/>
      <c r="F25" s="23">
        <v>10</v>
      </c>
      <c r="G25" s="31"/>
      <c r="H25" s="34"/>
      <c r="I25" s="33">
        <f>TALLENTO!$T$123</f>
        <v>0</v>
      </c>
      <c r="J25" s="34"/>
      <c r="K25" s="33">
        <f>GENPRO!$T$123</f>
        <v>0</v>
      </c>
      <c r="L25" s="34"/>
      <c r="M25" s="33">
        <f>PERILLO!$T$123</f>
        <v>10</v>
      </c>
      <c r="N25" s="34"/>
      <c r="O25" s="33">
        <f>ET!$T$123</f>
        <v>10</v>
      </c>
      <c r="P25" s="34"/>
      <c r="Q25" s="33">
        <f>LBR_BONIN!$T$123</f>
        <v>10</v>
      </c>
      <c r="R25" s="34"/>
      <c r="S25" s="33">
        <f>INOVA!$T$123</f>
        <v>10</v>
      </c>
    </row>
    <row r="26" spans="1:19" ht="15" customHeight="1" thickBot="1" x14ac:dyDescent="0.4">
      <c r="A26" s="30" t="s">
        <v>185</v>
      </c>
      <c r="B26"/>
      <c r="C26"/>
      <c r="D26"/>
      <c r="E26"/>
      <c r="F26" s="23">
        <v>10</v>
      </c>
      <c r="G26" s="31"/>
      <c r="H26" s="34"/>
      <c r="I26" s="36">
        <f>TALLENTO!$T$126</f>
        <v>0</v>
      </c>
      <c r="J26" s="34"/>
      <c r="K26" s="36">
        <f>GENPRO!$T$126</f>
        <v>0</v>
      </c>
      <c r="L26" s="35"/>
      <c r="M26" s="36">
        <f>PERILLO!$T$126</f>
        <v>0</v>
      </c>
      <c r="N26" s="35"/>
      <c r="O26" s="36">
        <f>ET!$T$126</f>
        <v>10</v>
      </c>
      <c r="P26" s="35"/>
      <c r="Q26" s="36">
        <f>LBR_BONIN!$T$126</f>
        <v>10</v>
      </c>
      <c r="R26" s="34"/>
      <c r="S26" s="36">
        <f>INOVA!$T$126</f>
        <v>0</v>
      </c>
    </row>
    <row r="27" spans="1:19" ht="16" thickBot="1" x14ac:dyDescent="0.4">
      <c r="A27" s="37"/>
      <c r="B27" s="38"/>
      <c r="C27" s="38"/>
      <c r="D27" s="38"/>
      <c r="E27" s="38"/>
      <c r="F27" s="38"/>
      <c r="G27" s="39"/>
      <c r="H27" s="51" t="s">
        <v>197</v>
      </c>
      <c r="I27" s="41">
        <f>SUM(I13:I16,I20:I23,I25:I26)</f>
        <v>0</v>
      </c>
      <c r="J27" s="52" t="s">
        <v>197</v>
      </c>
      <c r="K27" s="41">
        <f>SUM(K13:K16,K20:K23,K25:K26)</f>
        <v>0</v>
      </c>
      <c r="L27" s="53" t="s">
        <v>197</v>
      </c>
      <c r="M27" s="41">
        <f>SUM(M13:M16,M20:M23,M25:M26)</f>
        <v>40</v>
      </c>
      <c r="N27" s="54" t="s">
        <v>197</v>
      </c>
      <c r="O27" s="41">
        <f>SUM(O13:O16,O20:O23,O25:O26)</f>
        <v>100</v>
      </c>
      <c r="P27" s="53" t="s">
        <v>197</v>
      </c>
      <c r="Q27" s="41">
        <f>SUM(Q13:Q16,Q20:Q23,Q25:Q26)</f>
        <v>90</v>
      </c>
      <c r="R27" s="52" t="s">
        <v>197</v>
      </c>
      <c r="S27" s="41">
        <f>SUM(S13:S16,S20:S23,S25:S26)</f>
        <v>85</v>
      </c>
    </row>
    <row r="28" spans="1:19" x14ac:dyDescent="0.35">
      <c r="A28" s="44" t="s">
        <v>169</v>
      </c>
      <c r="B28" s="45"/>
      <c r="C28" s="45"/>
      <c r="D28" s="45"/>
      <c r="E28" s="45"/>
      <c r="F28" s="45"/>
      <c r="G28" s="46"/>
      <c r="H28" s="34"/>
      <c r="I28" s="47"/>
      <c r="J28" s="32"/>
      <c r="K28" s="47"/>
      <c r="L28" s="34"/>
      <c r="M28" s="47"/>
      <c r="N28" s="32"/>
      <c r="O28" s="47"/>
      <c r="P28" s="34"/>
      <c r="Q28" s="47"/>
      <c r="R28" s="32"/>
      <c r="S28" s="48"/>
    </row>
    <row r="29" spans="1:19" x14ac:dyDescent="0.35">
      <c r="A29" s="30"/>
      <c r="B29"/>
      <c r="C29"/>
      <c r="D29"/>
      <c r="E29"/>
      <c r="F29"/>
      <c r="G29" s="2"/>
      <c r="H29" s="34"/>
      <c r="I29" s="47"/>
      <c r="J29" s="34"/>
      <c r="K29" s="47"/>
      <c r="L29" s="34"/>
      <c r="M29" s="47"/>
      <c r="N29" s="34"/>
      <c r="O29" s="47"/>
      <c r="P29" s="34"/>
      <c r="Q29" s="47"/>
      <c r="R29" s="34"/>
      <c r="S29" s="48"/>
    </row>
    <row r="30" spans="1:19" x14ac:dyDescent="0.35">
      <c r="A30" s="30" t="s">
        <v>170</v>
      </c>
      <c r="B30"/>
      <c r="C30"/>
      <c r="D30"/>
      <c r="E30"/>
      <c r="F30" s="23">
        <v>15</v>
      </c>
      <c r="G30" s="31"/>
      <c r="H30" s="55">
        <f>TALLENTO!$O$149</f>
        <v>0</v>
      </c>
      <c r="I30" s="33">
        <f>$F30*H30</f>
        <v>0</v>
      </c>
      <c r="J30" s="55">
        <f>GENPRO!$O$149</f>
        <v>0.75</v>
      </c>
      <c r="K30" s="33">
        <f>$F30*J30</f>
        <v>11.25</v>
      </c>
      <c r="L30" s="55">
        <f>PERILLO!$O$149</f>
        <v>0.75</v>
      </c>
      <c r="M30" s="33">
        <f>$F30*L30</f>
        <v>11.25</v>
      </c>
      <c r="N30" s="55">
        <f>ET!$O$149</f>
        <v>1</v>
      </c>
      <c r="O30" s="33">
        <f>$F30*N30</f>
        <v>15</v>
      </c>
      <c r="P30" s="55">
        <f>LBR_BONIN!$O$149</f>
        <v>1</v>
      </c>
      <c r="Q30" s="33">
        <f>$F30*P30</f>
        <v>15</v>
      </c>
      <c r="R30" s="55">
        <f>INOVA!$O$149</f>
        <v>1</v>
      </c>
      <c r="S30" s="33">
        <f>$F30*R30</f>
        <v>15</v>
      </c>
    </row>
    <row r="31" spans="1:19" x14ac:dyDescent="0.35">
      <c r="A31" s="30" t="s">
        <v>171</v>
      </c>
      <c r="B31"/>
      <c r="C31"/>
      <c r="D31"/>
      <c r="E31"/>
      <c r="F31" s="23">
        <v>10</v>
      </c>
      <c r="G31" s="31"/>
      <c r="H31" s="55">
        <f>TALLENTO!$O$152</f>
        <v>0.5</v>
      </c>
      <c r="I31" s="33">
        <f>$F31*H31</f>
        <v>5</v>
      </c>
      <c r="J31" s="55">
        <f>GENPRO!$O$152</f>
        <v>1</v>
      </c>
      <c r="K31" s="33">
        <f>$F31*J31</f>
        <v>10</v>
      </c>
      <c r="L31" s="55">
        <f>PERILLO!$O$152</f>
        <v>1</v>
      </c>
      <c r="M31" s="33">
        <f>$F31*L31</f>
        <v>10</v>
      </c>
      <c r="N31" s="55">
        <f>ET!$O$152</f>
        <v>1</v>
      </c>
      <c r="O31" s="33">
        <f>$F31*N31</f>
        <v>10</v>
      </c>
      <c r="P31" s="55">
        <f>LBR_BONIN!$O$152</f>
        <v>1</v>
      </c>
      <c r="Q31" s="33">
        <f>$F31*P31</f>
        <v>10</v>
      </c>
      <c r="R31" s="55">
        <f>INOVA!$O$152</f>
        <v>0.75</v>
      </c>
      <c r="S31" s="33">
        <f>$F31*R31</f>
        <v>7.5</v>
      </c>
    </row>
    <row r="32" spans="1:19" x14ac:dyDescent="0.35">
      <c r="A32" s="30"/>
      <c r="B32"/>
      <c r="C32"/>
      <c r="D32"/>
      <c r="E32"/>
      <c r="F32"/>
      <c r="G32" s="2"/>
      <c r="H32" s="48"/>
      <c r="I32" s="49"/>
      <c r="J32" s="48"/>
      <c r="K32" s="49"/>
      <c r="L32" s="48"/>
      <c r="M32" s="49"/>
      <c r="N32" s="48"/>
      <c r="O32" s="49"/>
      <c r="P32" s="48"/>
      <c r="Q32" s="49"/>
      <c r="R32" s="48"/>
      <c r="S32" s="50"/>
    </row>
    <row r="33" spans="1:19" x14ac:dyDescent="0.35">
      <c r="A33" s="30" t="s">
        <v>172</v>
      </c>
      <c r="B33"/>
      <c r="C33"/>
      <c r="D33"/>
      <c r="E33"/>
      <c r="F33" s="23">
        <v>15</v>
      </c>
      <c r="G33" s="31"/>
      <c r="H33" s="55">
        <f>TALLENTO!$O$154</f>
        <v>0.5</v>
      </c>
      <c r="I33" s="33">
        <f>$F33*H33</f>
        <v>7.5</v>
      </c>
      <c r="J33" s="55">
        <f>GENPRO!$O$154</f>
        <v>0.5</v>
      </c>
      <c r="K33" s="33">
        <f>$F33*J33</f>
        <v>7.5</v>
      </c>
      <c r="L33" s="55">
        <f>PERILLO!$O$154</f>
        <v>1</v>
      </c>
      <c r="M33" s="33">
        <f>$F33*L33</f>
        <v>15</v>
      </c>
      <c r="N33" s="55">
        <f>ET!$O$154</f>
        <v>1</v>
      </c>
      <c r="O33" s="33">
        <f>$F33*N33</f>
        <v>15</v>
      </c>
      <c r="P33" s="55">
        <f>LBR_BONIN!$O$154</f>
        <v>1</v>
      </c>
      <c r="Q33" s="33">
        <f>$F33*P33</f>
        <v>15</v>
      </c>
      <c r="R33" s="55">
        <f>INOVA!$O$154</f>
        <v>0.5</v>
      </c>
      <c r="S33" s="33">
        <f>$F33*R33</f>
        <v>7.5</v>
      </c>
    </row>
    <row r="34" spans="1:19" x14ac:dyDescent="0.35">
      <c r="A34" s="30" t="s">
        <v>173</v>
      </c>
      <c r="B34"/>
      <c r="C34"/>
      <c r="D34"/>
      <c r="E34"/>
      <c r="F34" s="23">
        <v>10</v>
      </c>
      <c r="G34" s="31"/>
      <c r="H34" s="55">
        <f>TALLENTO!$O$161</f>
        <v>1</v>
      </c>
      <c r="I34" s="33">
        <f>$F34*H34</f>
        <v>10</v>
      </c>
      <c r="J34" s="55">
        <f>GENPRO!$O$161</f>
        <v>1</v>
      </c>
      <c r="K34" s="33">
        <f>$F34*J34</f>
        <v>10</v>
      </c>
      <c r="L34" s="55">
        <f>PERILLO!$O$161</f>
        <v>1</v>
      </c>
      <c r="M34" s="33">
        <f>$F34*L34</f>
        <v>10</v>
      </c>
      <c r="N34" s="55">
        <f>ET!$O$161</f>
        <v>1</v>
      </c>
      <c r="O34" s="33">
        <f>$F34*N34</f>
        <v>10</v>
      </c>
      <c r="P34" s="55">
        <f>LBR_BONIN!$O$161</f>
        <v>1</v>
      </c>
      <c r="Q34" s="33">
        <f>$F34*P34</f>
        <v>10</v>
      </c>
      <c r="R34" s="55">
        <f>INOVA!$O$161</f>
        <v>0.75</v>
      </c>
      <c r="S34" s="33">
        <f>$F34*R34</f>
        <v>7.5</v>
      </c>
    </row>
    <row r="35" spans="1:19" x14ac:dyDescent="0.35">
      <c r="A35" s="30" t="s">
        <v>174</v>
      </c>
      <c r="B35"/>
      <c r="C35"/>
      <c r="D35"/>
      <c r="E35"/>
      <c r="F35" s="23">
        <v>10</v>
      </c>
      <c r="G35" s="31"/>
      <c r="H35" s="55">
        <f>TALLENTO!$O$164</f>
        <v>0.5</v>
      </c>
      <c r="I35" s="33">
        <f>$F35*H35</f>
        <v>5</v>
      </c>
      <c r="J35" s="55">
        <f>GENPRO!$O$164</f>
        <v>1</v>
      </c>
      <c r="K35" s="33">
        <f>$F35*J35</f>
        <v>10</v>
      </c>
      <c r="L35" s="55">
        <f>PERILLO!$O$164</f>
        <v>1</v>
      </c>
      <c r="M35" s="33">
        <f>$F35*L35</f>
        <v>10</v>
      </c>
      <c r="N35" s="55">
        <f>ET!$O$164</f>
        <v>1</v>
      </c>
      <c r="O35" s="33">
        <f>$F35*N35</f>
        <v>10</v>
      </c>
      <c r="P35" s="55">
        <f>LBR_BONIN!$O$164</f>
        <v>1</v>
      </c>
      <c r="Q35" s="33">
        <f>$F35*P35</f>
        <v>10</v>
      </c>
      <c r="R35" s="55">
        <f>INOVA!$O$164</f>
        <v>1</v>
      </c>
      <c r="S35" s="33">
        <f>$F35*R35</f>
        <v>10</v>
      </c>
    </row>
    <row r="36" spans="1:19" x14ac:dyDescent="0.35">
      <c r="A36" s="30" t="s">
        <v>175</v>
      </c>
      <c r="B36"/>
      <c r="C36"/>
      <c r="D36"/>
      <c r="E36"/>
      <c r="F36" s="23">
        <v>10</v>
      </c>
      <c r="G36" s="31"/>
      <c r="H36" s="55">
        <f>TALLENTO!$O$169</f>
        <v>1</v>
      </c>
      <c r="I36" s="33">
        <f>$F36*H36</f>
        <v>10</v>
      </c>
      <c r="J36" s="55">
        <f>GENPRO!$O$169</f>
        <v>1</v>
      </c>
      <c r="K36" s="33">
        <f>$F36*J36</f>
        <v>10</v>
      </c>
      <c r="L36" s="55">
        <f>PERILLO!$O$169</f>
        <v>1</v>
      </c>
      <c r="M36" s="33">
        <f>$F36*L36</f>
        <v>10</v>
      </c>
      <c r="N36" s="55">
        <f>ET!$O$169</f>
        <v>1</v>
      </c>
      <c r="O36" s="33">
        <f>$F36*N36</f>
        <v>10</v>
      </c>
      <c r="P36" s="55">
        <f>LBR_BONIN!$O$169</f>
        <v>1</v>
      </c>
      <c r="Q36" s="33">
        <f>$F36*P36</f>
        <v>10</v>
      </c>
      <c r="R36" s="55">
        <f>INOVA!$O$169</f>
        <v>1</v>
      </c>
      <c r="S36" s="33">
        <f>$F36*R36</f>
        <v>10</v>
      </c>
    </row>
    <row r="37" spans="1:19" x14ac:dyDescent="0.35">
      <c r="A37" s="30"/>
      <c r="B37"/>
      <c r="C37"/>
      <c r="D37"/>
      <c r="E37"/>
      <c r="F37"/>
      <c r="G37" s="2"/>
      <c r="H37" s="48"/>
      <c r="I37" s="56"/>
      <c r="J37" s="48"/>
      <c r="K37" s="56"/>
      <c r="L37" s="48"/>
      <c r="M37" s="56"/>
      <c r="N37" s="48"/>
      <c r="O37" s="56"/>
      <c r="P37" s="48"/>
      <c r="Q37" s="56"/>
      <c r="R37" s="48"/>
      <c r="S37" s="57"/>
    </row>
    <row r="38" spans="1:19" x14ac:dyDescent="0.35">
      <c r="A38" s="30" t="s">
        <v>176</v>
      </c>
      <c r="B38"/>
      <c r="C38"/>
      <c r="D38"/>
      <c r="E38"/>
      <c r="F38" s="23">
        <v>10</v>
      </c>
      <c r="G38" s="31"/>
      <c r="H38" s="55">
        <f>TALLENTO!$O$172</f>
        <v>0.5</v>
      </c>
      <c r="I38" s="33">
        <f>$F38*H38</f>
        <v>5</v>
      </c>
      <c r="J38" s="55">
        <f>GENPRO!$O$172</f>
        <v>0.5</v>
      </c>
      <c r="K38" s="33">
        <f>$F38*J38</f>
        <v>5</v>
      </c>
      <c r="L38" s="55">
        <f>PERILLO!$O$172</f>
        <v>0.75</v>
      </c>
      <c r="M38" s="33">
        <f>$F38*L38</f>
        <v>7.5</v>
      </c>
      <c r="N38" s="55">
        <f>ET!$O$172</f>
        <v>0.5</v>
      </c>
      <c r="O38" s="33">
        <f>$F38*N38</f>
        <v>5</v>
      </c>
      <c r="P38" s="55">
        <f>LBR_BONIN!$O$172</f>
        <v>0.75</v>
      </c>
      <c r="Q38" s="33">
        <f>$F38*P38</f>
        <v>7.5</v>
      </c>
      <c r="R38" s="55">
        <f>INOVA!$O$172</f>
        <v>0.75</v>
      </c>
      <c r="S38" s="33">
        <f>$F38*R38</f>
        <v>7.5</v>
      </c>
    </row>
    <row r="39" spans="1:19" x14ac:dyDescent="0.35">
      <c r="A39" s="30" t="s">
        <v>177</v>
      </c>
      <c r="B39"/>
      <c r="C39"/>
      <c r="D39"/>
      <c r="E39"/>
      <c r="F39" s="23">
        <v>10</v>
      </c>
      <c r="G39" s="31"/>
      <c r="H39" s="55">
        <f>TALLENTO!$O$174</f>
        <v>0.5</v>
      </c>
      <c r="I39" s="33">
        <f>$F39*H39</f>
        <v>5</v>
      </c>
      <c r="J39" s="55">
        <f>GENPRO!$O$174</f>
        <v>1</v>
      </c>
      <c r="K39" s="33">
        <f>$F39*J39</f>
        <v>10</v>
      </c>
      <c r="L39" s="55">
        <f>PERILLO!$O$174</f>
        <v>0.5</v>
      </c>
      <c r="M39" s="33">
        <f>$F39*L39</f>
        <v>5</v>
      </c>
      <c r="N39" s="55">
        <f>ET!$O$174</f>
        <v>0.5</v>
      </c>
      <c r="O39" s="33">
        <f>$F39*N39</f>
        <v>5</v>
      </c>
      <c r="P39" s="55">
        <f>LBR_BONIN!$O$174</f>
        <v>0.5</v>
      </c>
      <c r="Q39" s="33">
        <f>$F39*P39</f>
        <v>5</v>
      </c>
      <c r="R39" s="55">
        <f>INOVA!$O$174</f>
        <v>0.5</v>
      </c>
      <c r="S39" s="33">
        <f>$F39*R39</f>
        <v>5</v>
      </c>
    </row>
    <row r="40" spans="1:19" ht="16" thickBot="1" x14ac:dyDescent="0.4">
      <c r="A40" s="30" t="s">
        <v>178</v>
      </c>
      <c r="B40"/>
      <c r="C40"/>
      <c r="D40"/>
      <c r="E40"/>
      <c r="F40" s="23">
        <v>10</v>
      </c>
      <c r="G40" s="31"/>
      <c r="H40" s="55">
        <f>TALLENTO!$O$176</f>
        <v>0.5</v>
      </c>
      <c r="I40" s="36">
        <f>$F40*H40</f>
        <v>5</v>
      </c>
      <c r="J40" s="58">
        <f>GENPRO!$O$176</f>
        <v>0.75</v>
      </c>
      <c r="K40" s="36">
        <f>$F40*J40</f>
        <v>7.5</v>
      </c>
      <c r="L40" s="55">
        <f>PERILLO!$O$176</f>
        <v>0.75</v>
      </c>
      <c r="M40" s="36">
        <f>$F40*L40</f>
        <v>7.5</v>
      </c>
      <c r="N40" s="55">
        <f>ET!$O$176</f>
        <v>0.5</v>
      </c>
      <c r="O40" s="36">
        <f>$F40*N40</f>
        <v>5</v>
      </c>
      <c r="P40" s="55">
        <f>LBR_BONIN!$O$176</f>
        <v>0.5</v>
      </c>
      <c r="Q40" s="36">
        <f>$F40*P40</f>
        <v>5</v>
      </c>
      <c r="R40" s="55">
        <f>INOVA!$O$176</f>
        <v>0.5</v>
      </c>
      <c r="S40" s="36">
        <f>$F40*R40</f>
        <v>5</v>
      </c>
    </row>
    <row r="41" spans="1:19" ht="16" thickBot="1" x14ac:dyDescent="0.4">
      <c r="A41" s="37"/>
      <c r="B41" s="38"/>
      <c r="C41" s="38"/>
      <c r="D41" s="38"/>
      <c r="E41" s="38"/>
      <c r="F41" s="38"/>
      <c r="G41" s="39"/>
      <c r="H41" s="59" t="s">
        <v>196</v>
      </c>
      <c r="I41" s="41">
        <f>SUM(I30:I31,I33:I36,I38:I40)</f>
        <v>52.5</v>
      </c>
      <c r="J41" s="60" t="s">
        <v>196</v>
      </c>
      <c r="K41" s="41">
        <f>SUM(K30:K31,K33:K36,K38:K40)</f>
        <v>81.25</v>
      </c>
      <c r="L41" s="43" t="s">
        <v>196</v>
      </c>
      <c r="M41" s="41">
        <f>SUM(M30:M31,M33:M36,M38:M40)</f>
        <v>86.25</v>
      </c>
      <c r="N41" s="42" t="s">
        <v>196</v>
      </c>
      <c r="O41" s="41">
        <f>SUM(O30:O31,O33:O36,O38:O40)</f>
        <v>85</v>
      </c>
      <c r="P41" s="43" t="s">
        <v>196</v>
      </c>
      <c r="Q41" s="41">
        <f>SUM(Q30:Q31,Q33:Q36,Q38:Q40)</f>
        <v>87.5</v>
      </c>
      <c r="R41" s="43" t="s">
        <v>196</v>
      </c>
      <c r="S41" s="41">
        <f>SUM(S30:S31,S33:S36,S38:S40)</f>
        <v>75</v>
      </c>
    </row>
    <row r="42" spans="1:19" x14ac:dyDescent="0.35">
      <c r="A42" s="44" t="s">
        <v>189</v>
      </c>
      <c r="B42" s="45"/>
      <c r="C42" s="45"/>
      <c r="D42" s="45"/>
      <c r="E42" s="45"/>
      <c r="F42" s="45"/>
      <c r="G42" s="46"/>
      <c r="H42" s="32"/>
      <c r="I42"/>
      <c r="J42" s="32"/>
      <c r="K42"/>
      <c r="L42" s="34"/>
      <c r="M42"/>
      <c r="N42" s="32"/>
      <c r="O42"/>
      <c r="P42" s="34"/>
      <c r="Q42"/>
      <c r="R42" s="34"/>
      <c r="S42" s="34"/>
    </row>
    <row r="43" spans="1:19" x14ac:dyDescent="0.35">
      <c r="A43" s="30" t="s">
        <v>190</v>
      </c>
      <c r="B43"/>
      <c r="C43"/>
      <c r="D43"/>
      <c r="E43"/>
      <c r="F43" s="23">
        <v>35</v>
      </c>
      <c r="G43" s="31"/>
      <c r="H43" s="34"/>
      <c r="I43" s="33">
        <f>TALLENTO!$W$186</f>
        <v>0</v>
      </c>
      <c r="J43" s="34"/>
      <c r="K43" s="33">
        <f>GENPRO!$W$186</f>
        <v>0</v>
      </c>
      <c r="L43" s="34"/>
      <c r="M43" s="33">
        <f>PERILLO!$W$186</f>
        <v>35</v>
      </c>
      <c r="N43" s="34"/>
      <c r="O43" s="33">
        <f>ET!$W$186</f>
        <v>35</v>
      </c>
      <c r="P43" s="34"/>
      <c r="Q43" s="33">
        <f>LBR_BONIN!$W$186</f>
        <v>35</v>
      </c>
      <c r="R43" s="34"/>
      <c r="S43" s="33">
        <f>INOVA!$W$186</f>
        <v>35</v>
      </c>
    </row>
    <row r="44" spans="1:19" x14ac:dyDescent="0.35">
      <c r="A44" s="30" t="s">
        <v>191</v>
      </c>
      <c r="B44"/>
      <c r="C44"/>
      <c r="D44"/>
      <c r="E44"/>
      <c r="F44" s="23">
        <v>35</v>
      </c>
      <c r="G44" s="31"/>
      <c r="H44" s="34"/>
      <c r="I44" s="33">
        <f>TALLENTO!$W$189</f>
        <v>0</v>
      </c>
      <c r="J44" s="34"/>
      <c r="K44" s="33">
        <f>GENPRO!$W$189</f>
        <v>35</v>
      </c>
      <c r="L44" s="34"/>
      <c r="M44" s="33">
        <f>PERILLO!$W$189</f>
        <v>0</v>
      </c>
      <c r="N44" s="34"/>
      <c r="O44" s="33">
        <f>ET!$W$189</f>
        <v>35</v>
      </c>
      <c r="P44" s="34"/>
      <c r="Q44" s="33">
        <f>LBR_BONIN!$W$189</f>
        <v>35</v>
      </c>
      <c r="R44" s="34"/>
      <c r="S44" s="33">
        <f>INOVA!$W$189</f>
        <v>35</v>
      </c>
    </row>
    <row r="45" spans="1:19" x14ac:dyDescent="0.35">
      <c r="A45" s="30" t="s">
        <v>192</v>
      </c>
      <c r="B45"/>
      <c r="C45"/>
      <c r="D45"/>
      <c r="E45"/>
      <c r="F45" s="23">
        <v>5</v>
      </c>
      <c r="G45" s="31"/>
      <c r="H45" s="34"/>
      <c r="I45" s="33">
        <f>TALLENTO!$W$191</f>
        <v>0</v>
      </c>
      <c r="J45" s="34"/>
      <c r="K45" s="33">
        <f>GENPRO!$W$191</f>
        <v>5</v>
      </c>
      <c r="L45" s="34"/>
      <c r="M45" s="33">
        <f>PERILLO!$W$191</f>
        <v>5</v>
      </c>
      <c r="N45" s="34"/>
      <c r="O45" s="33">
        <f>ET!$W$191</f>
        <v>5</v>
      </c>
      <c r="P45" s="34"/>
      <c r="Q45" s="33">
        <f>LBR_BONIN!$W$191</f>
        <v>5</v>
      </c>
      <c r="R45" s="34"/>
      <c r="S45" s="33">
        <f>INOVA!$W$191</f>
        <v>5</v>
      </c>
    </row>
    <row r="46" spans="1:19" x14ac:dyDescent="0.35">
      <c r="A46" s="30" t="s">
        <v>193</v>
      </c>
      <c r="B46"/>
      <c r="C46"/>
      <c r="D46"/>
      <c r="E46"/>
      <c r="F46" s="23">
        <v>5</v>
      </c>
      <c r="G46" s="31"/>
      <c r="H46" s="34"/>
      <c r="I46" s="33">
        <f>TALLENTO!$W$193</f>
        <v>5</v>
      </c>
      <c r="J46" s="34"/>
      <c r="K46" s="33">
        <f>GENPRO!$W$193</f>
        <v>5</v>
      </c>
      <c r="L46" s="34"/>
      <c r="M46" s="33">
        <f>PERILLO!$W$193</f>
        <v>5</v>
      </c>
      <c r="N46" s="34"/>
      <c r="O46" s="33">
        <f>ET!$W$193</f>
        <v>5</v>
      </c>
      <c r="P46" s="34"/>
      <c r="Q46" s="33">
        <f>LBR_BONIN!$W$193</f>
        <v>5</v>
      </c>
      <c r="R46" s="34"/>
      <c r="S46" s="33">
        <f>INOVA!$W$193</f>
        <v>5</v>
      </c>
    </row>
    <row r="47" spans="1:19" ht="16" thickBot="1" x14ac:dyDescent="0.4">
      <c r="A47" s="30" t="s">
        <v>194</v>
      </c>
      <c r="B47"/>
      <c r="C47"/>
      <c r="D47"/>
      <c r="E47"/>
      <c r="F47" s="23">
        <v>20</v>
      </c>
      <c r="G47" s="31"/>
      <c r="H47" s="34"/>
      <c r="I47" s="36">
        <f>TALLENTO!$W$195</f>
        <v>0</v>
      </c>
      <c r="J47" s="34"/>
      <c r="K47" s="36">
        <f>GENPRO!$W$195</f>
        <v>20</v>
      </c>
      <c r="L47" s="34"/>
      <c r="M47" s="36">
        <f>PERILLO!$W$195</f>
        <v>20</v>
      </c>
      <c r="N47" s="35"/>
      <c r="O47" s="36">
        <f>ET!$W$195</f>
        <v>20</v>
      </c>
      <c r="P47" s="34"/>
      <c r="Q47" s="36">
        <f>LBR_BONIN!$W$195</f>
        <v>20</v>
      </c>
      <c r="R47" s="35"/>
      <c r="S47" s="36">
        <f>INOVA!$W$195</f>
        <v>20</v>
      </c>
    </row>
    <row r="48" spans="1:19" ht="16" thickBot="1" x14ac:dyDescent="0.4">
      <c r="A48" s="37"/>
      <c r="B48" s="38"/>
      <c r="C48" s="38"/>
      <c r="D48" s="38"/>
      <c r="E48" s="38"/>
      <c r="F48" s="38"/>
      <c r="G48" s="39"/>
      <c r="H48" s="59" t="s">
        <v>195</v>
      </c>
      <c r="I48" s="41">
        <f>SUM(I43:I47)</f>
        <v>5</v>
      </c>
      <c r="J48" s="42" t="s">
        <v>195</v>
      </c>
      <c r="K48" s="41">
        <f>SUM(K43:K47)</f>
        <v>65</v>
      </c>
      <c r="L48" s="42" t="s">
        <v>195</v>
      </c>
      <c r="M48" s="41">
        <f>SUM(M43:M47)</f>
        <v>65</v>
      </c>
      <c r="N48" s="60" t="s">
        <v>195</v>
      </c>
      <c r="O48" s="41">
        <f>SUM(O43:O47)</f>
        <v>100</v>
      </c>
      <c r="P48" s="42" t="s">
        <v>195</v>
      </c>
      <c r="Q48" s="41">
        <f>SUM(Q43:Q47)</f>
        <v>100</v>
      </c>
      <c r="R48" s="60" t="s">
        <v>195</v>
      </c>
      <c r="S48" s="41">
        <f>SUM(S43:S47)</f>
        <v>100</v>
      </c>
    </row>
    <row r="49" spans="1:19" x14ac:dyDescent="0.35">
      <c r="A49" s="61"/>
      <c r="B49" s="45"/>
      <c r="C49" s="45"/>
      <c r="D49" s="45"/>
      <c r="E49" s="45"/>
      <c r="F49" s="45"/>
      <c r="G49" s="46"/>
      <c r="H49" s="32"/>
      <c r="I49"/>
      <c r="J49" s="32"/>
      <c r="K49"/>
      <c r="L49" s="32"/>
      <c r="M49"/>
      <c r="N49" s="32"/>
      <c r="O49"/>
      <c r="P49" s="32"/>
      <c r="Q49"/>
      <c r="R49" s="32"/>
      <c r="S49" s="34"/>
    </row>
    <row r="50" spans="1:19" x14ac:dyDescent="0.35">
      <c r="A50" s="30"/>
      <c r="B50"/>
      <c r="C50"/>
      <c r="D50"/>
      <c r="E50"/>
      <c r="F50"/>
      <c r="G50" s="2"/>
      <c r="H50" s="34"/>
      <c r="I50"/>
      <c r="J50" s="34"/>
      <c r="K50"/>
      <c r="L50" s="34"/>
      <c r="M50"/>
      <c r="N50" s="34"/>
      <c r="O50"/>
      <c r="P50" s="34"/>
      <c r="Q50"/>
      <c r="R50" s="34"/>
      <c r="S50" s="34"/>
    </row>
    <row r="51" spans="1:19" x14ac:dyDescent="0.35">
      <c r="A51"/>
      <c r="B51"/>
      <c r="C51"/>
      <c r="D51"/>
      <c r="E51"/>
      <c r="F51" s="12" t="s">
        <v>201</v>
      </c>
      <c r="G51" s="2"/>
      <c r="H51" s="62" t="s">
        <v>198</v>
      </c>
      <c r="I51" s="63">
        <f>I9</f>
        <v>0</v>
      </c>
      <c r="J51" s="62" t="s">
        <v>198</v>
      </c>
      <c r="K51" s="63">
        <f>K9</f>
        <v>0</v>
      </c>
      <c r="L51" s="62" t="s">
        <v>198</v>
      </c>
      <c r="M51" s="63">
        <f>M9</f>
        <v>42</v>
      </c>
      <c r="N51" s="62" t="s">
        <v>198</v>
      </c>
      <c r="O51" s="63">
        <f>O9</f>
        <v>100</v>
      </c>
      <c r="P51" s="62" t="s">
        <v>198</v>
      </c>
      <c r="Q51" s="63">
        <f>Q9</f>
        <v>74</v>
      </c>
      <c r="R51" s="62" t="s">
        <v>198</v>
      </c>
      <c r="S51" s="63">
        <f>S9</f>
        <v>80</v>
      </c>
    </row>
    <row r="52" spans="1:19" x14ac:dyDescent="0.35">
      <c r="A52"/>
      <c r="B52"/>
      <c r="C52"/>
      <c r="D52"/>
      <c r="E52"/>
      <c r="F52" s="12" t="s">
        <v>202</v>
      </c>
      <c r="G52" s="2"/>
      <c r="H52" s="64" t="s">
        <v>197</v>
      </c>
      <c r="I52" s="63">
        <f>I27</f>
        <v>0</v>
      </c>
      <c r="J52" s="64" t="s">
        <v>197</v>
      </c>
      <c r="K52" s="63">
        <f>K27</f>
        <v>0</v>
      </c>
      <c r="L52" s="64" t="s">
        <v>197</v>
      </c>
      <c r="M52" s="63">
        <f>M27</f>
        <v>40</v>
      </c>
      <c r="N52" s="64" t="s">
        <v>197</v>
      </c>
      <c r="O52" s="63">
        <f>O27</f>
        <v>100</v>
      </c>
      <c r="P52" s="64" t="s">
        <v>197</v>
      </c>
      <c r="Q52" s="63">
        <f>Q27</f>
        <v>90</v>
      </c>
      <c r="R52" s="64" t="s">
        <v>197</v>
      </c>
      <c r="S52" s="63">
        <f>S27</f>
        <v>85</v>
      </c>
    </row>
    <row r="53" spans="1:19" x14ac:dyDescent="0.35">
      <c r="A53"/>
      <c r="B53"/>
      <c r="C53"/>
      <c r="D53"/>
      <c r="E53"/>
      <c r="F53" s="12"/>
      <c r="G53" s="2"/>
      <c r="H53" s="34"/>
      <c r="I53"/>
      <c r="J53" s="34"/>
      <c r="K53"/>
      <c r="L53" s="34"/>
      <c r="M53"/>
      <c r="N53" s="34"/>
      <c r="O53"/>
      <c r="P53" s="34"/>
      <c r="Q53"/>
      <c r="R53" s="34"/>
      <c r="S53" s="34"/>
    </row>
    <row r="54" spans="1:19" x14ac:dyDescent="0.35">
      <c r="A54"/>
      <c r="B54"/>
      <c r="C54"/>
      <c r="D54"/>
      <c r="E54"/>
      <c r="F54" s="12" t="s">
        <v>203</v>
      </c>
      <c r="G54" s="2"/>
      <c r="H54" s="62" t="s">
        <v>199</v>
      </c>
      <c r="I54" s="63">
        <f>((2*I51)+(4*I52))/6</f>
        <v>0</v>
      </c>
      <c r="J54" s="62" t="s">
        <v>199</v>
      </c>
      <c r="K54" s="63">
        <f>((2*K51)+(4*K52))/6</f>
        <v>0</v>
      </c>
      <c r="L54" s="62" t="s">
        <v>199</v>
      </c>
      <c r="M54" s="63">
        <f>((2*M51)+(4*M52))/6</f>
        <v>40.666666666666664</v>
      </c>
      <c r="N54" s="62" t="s">
        <v>199</v>
      </c>
      <c r="O54" s="63">
        <f>((2*O51)+(4*O52))/6</f>
        <v>100</v>
      </c>
      <c r="P54" s="62" t="s">
        <v>199</v>
      </c>
      <c r="Q54" s="63">
        <f>((2*Q51)+(4*Q52))/6</f>
        <v>84.666666666666671</v>
      </c>
      <c r="R54" s="62" t="s">
        <v>199</v>
      </c>
      <c r="S54" s="63">
        <f>((2*S51)+(4*S52))/6</f>
        <v>83.333333333333329</v>
      </c>
    </row>
    <row r="55" spans="1:19" x14ac:dyDescent="0.35">
      <c r="A55"/>
      <c r="B55"/>
      <c r="C55"/>
      <c r="D55"/>
      <c r="E55"/>
      <c r="F55" s="12" t="s">
        <v>204</v>
      </c>
      <c r="G55" s="2"/>
      <c r="H55" s="62" t="s">
        <v>196</v>
      </c>
      <c r="I55" s="33">
        <f>I41</f>
        <v>52.5</v>
      </c>
      <c r="J55" s="62" t="s">
        <v>196</v>
      </c>
      <c r="K55" s="33">
        <f>K41</f>
        <v>81.25</v>
      </c>
      <c r="L55" s="62" t="s">
        <v>196</v>
      </c>
      <c r="M55" s="33">
        <f>M41</f>
        <v>86.25</v>
      </c>
      <c r="N55" s="62" t="s">
        <v>196</v>
      </c>
      <c r="O55" s="33">
        <f>O41</f>
        <v>85</v>
      </c>
      <c r="P55" s="62" t="s">
        <v>196</v>
      </c>
      <c r="Q55" s="33">
        <f>Q41</f>
        <v>87.5</v>
      </c>
      <c r="R55" s="62" t="s">
        <v>196</v>
      </c>
      <c r="S55" s="33">
        <f>S41</f>
        <v>75</v>
      </c>
    </row>
    <row r="56" spans="1:19" x14ac:dyDescent="0.35">
      <c r="A56"/>
      <c r="B56"/>
      <c r="C56"/>
      <c r="D56"/>
      <c r="E56"/>
      <c r="F56" s="12" t="s">
        <v>205</v>
      </c>
      <c r="G56" s="2"/>
      <c r="H56" s="62" t="s">
        <v>195</v>
      </c>
      <c r="I56" s="33">
        <f>I48</f>
        <v>5</v>
      </c>
      <c r="J56" s="62" t="s">
        <v>195</v>
      </c>
      <c r="K56" s="33">
        <f>K48</f>
        <v>65</v>
      </c>
      <c r="L56" s="62" t="s">
        <v>195</v>
      </c>
      <c r="M56" s="33">
        <f>M48</f>
        <v>65</v>
      </c>
      <c r="N56" s="62" t="s">
        <v>195</v>
      </c>
      <c r="O56" s="33">
        <f>O48</f>
        <v>100</v>
      </c>
      <c r="P56" s="62" t="s">
        <v>195</v>
      </c>
      <c r="Q56" s="33">
        <f>Q48</f>
        <v>100</v>
      </c>
      <c r="R56" s="62" t="s">
        <v>195</v>
      </c>
      <c r="S56" s="33">
        <f>S48</f>
        <v>100</v>
      </c>
    </row>
    <row r="57" spans="1:19" ht="16" thickBot="1" x14ac:dyDescent="0.4">
      <c r="A57" s="30"/>
      <c r="B57"/>
      <c r="C57"/>
      <c r="D57"/>
      <c r="E57"/>
      <c r="F57"/>
      <c r="G57" s="2"/>
      <c r="H57" s="34"/>
      <c r="I57"/>
      <c r="J57" s="34"/>
      <c r="K57"/>
      <c r="L57" s="34"/>
      <c r="M57"/>
      <c r="N57" s="34"/>
      <c r="O57"/>
      <c r="P57" s="65"/>
      <c r="Q57"/>
      <c r="R57" s="34"/>
      <c r="S57" s="34"/>
    </row>
    <row r="58" spans="1:19" ht="16" thickBot="1" x14ac:dyDescent="0.4">
      <c r="A58" s="37"/>
      <c r="B58" s="38"/>
      <c r="C58" s="38"/>
      <c r="D58" s="38"/>
      <c r="E58" s="38"/>
      <c r="F58" s="38"/>
      <c r="G58" s="39"/>
      <c r="H58" s="59" t="s">
        <v>164</v>
      </c>
      <c r="I58" s="66">
        <f>((4*I55)+(3*I54)+(3*I56))/10</f>
        <v>22.5</v>
      </c>
      <c r="J58" s="43" t="s">
        <v>164</v>
      </c>
      <c r="K58" s="66">
        <f>((4*K55)+(3*K54)+(3*K56))/10</f>
        <v>52</v>
      </c>
      <c r="L58" s="43" t="s">
        <v>164</v>
      </c>
      <c r="M58" s="66">
        <f>((4*M55)+(3*M54)+(3*M56))/10</f>
        <v>66.2</v>
      </c>
      <c r="N58" s="43" t="s">
        <v>164</v>
      </c>
      <c r="O58" s="66">
        <f>((4*O55)+(3*O54)+(3*O56))/10</f>
        <v>94</v>
      </c>
      <c r="P58" s="67" t="s">
        <v>164</v>
      </c>
      <c r="Q58" s="66">
        <f>((4*Q55)+(3*Q54)+(3*Q56))/10</f>
        <v>90.4</v>
      </c>
      <c r="R58" s="43" t="s">
        <v>164</v>
      </c>
      <c r="S58" s="66">
        <f>((4*S55)+(3*S54)+(3*S56))/10</f>
        <v>85</v>
      </c>
    </row>
  </sheetData>
  <sheetProtection algorithmName="SHA-512" hashValue="PQ5CNb9t16vCt/s3yn1QD9ze6O8OGM0iRI8ApRBrbz929xrjlhEf5ZR17XU7HCSPstDoQQtduvUsKF+ZUcJxSw==" saltValue="5our4s08wlOh0RnN02nSqg==" spinCount="100000" sheet="1" formatCells="0" formatColumns="0" formatRows="0"/>
  <mergeCells count="7">
    <mergeCell ref="P3:Q4"/>
    <mergeCell ref="R3:S4"/>
    <mergeCell ref="F3:F4"/>
    <mergeCell ref="H3:I4"/>
    <mergeCell ref="J3:K4"/>
    <mergeCell ref="L3:M4"/>
    <mergeCell ref="N3:O4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scale="61" orientation="landscape" r:id="rId1"/>
  <ignoredErrors>
    <ignoredError sqref="J30:J40 L30:L40 N30:N40 P30:P40 R30:R4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73A0-5B65-4AAB-A312-DF6432491C38}">
  <dimension ref="A1:K15"/>
  <sheetViews>
    <sheetView tabSelected="1" workbookViewId="0"/>
  </sheetViews>
  <sheetFormatPr defaultRowHeight="15.5" x14ac:dyDescent="0.35"/>
  <cols>
    <col min="1" max="3" width="12.23046875" customWidth="1"/>
    <col min="4" max="5" width="10" customWidth="1"/>
    <col min="6" max="11" width="11.07421875" style="20" customWidth="1"/>
  </cols>
  <sheetData>
    <row r="1" spans="1:11" x14ac:dyDescent="0.35">
      <c r="A1" t="s">
        <v>154</v>
      </c>
    </row>
    <row r="2" spans="1:11" ht="24" customHeight="1" x14ac:dyDescent="0.35">
      <c r="F2" s="22" t="s">
        <v>155</v>
      </c>
      <c r="G2" s="22" t="s">
        <v>156</v>
      </c>
      <c r="H2" s="22" t="s">
        <v>157</v>
      </c>
      <c r="I2" s="22" t="s">
        <v>158</v>
      </c>
      <c r="J2" s="22" t="s">
        <v>159</v>
      </c>
      <c r="K2" s="22" t="s">
        <v>160</v>
      </c>
    </row>
    <row r="3" spans="1:11" x14ac:dyDescent="0.35">
      <c r="A3" s="194" t="s">
        <v>161</v>
      </c>
      <c r="B3" s="195"/>
      <c r="C3" s="195"/>
      <c r="D3" s="195"/>
      <c r="E3" s="195"/>
      <c r="F3" s="206">
        <f>TALLENTO!E201</f>
        <v>52.5</v>
      </c>
      <c r="G3" s="206">
        <f>GENPRO!E201</f>
        <v>81.25</v>
      </c>
      <c r="H3" s="206">
        <f>PERILLO!E201</f>
        <v>86.25</v>
      </c>
      <c r="I3" s="206">
        <f>ET!E201</f>
        <v>85</v>
      </c>
      <c r="J3" s="206">
        <f>LBR_BONIN!E201</f>
        <v>87.5</v>
      </c>
      <c r="K3" s="206">
        <f>INOVA!E201</f>
        <v>75</v>
      </c>
    </row>
    <row r="4" spans="1:11" x14ac:dyDescent="0.35">
      <c r="A4" s="196"/>
      <c r="B4" s="197"/>
      <c r="C4" s="197"/>
      <c r="D4" s="197"/>
      <c r="E4" s="197"/>
      <c r="F4" s="142"/>
      <c r="G4" s="142"/>
      <c r="H4" s="142"/>
      <c r="I4" s="142"/>
      <c r="J4" s="142"/>
      <c r="K4" s="142"/>
    </row>
    <row r="5" spans="1:11" x14ac:dyDescent="0.35">
      <c r="A5" s="198"/>
      <c r="B5" s="199"/>
      <c r="C5" s="199"/>
      <c r="D5" s="199"/>
      <c r="E5" s="199"/>
      <c r="F5" s="142"/>
      <c r="G5" s="142"/>
      <c r="H5" s="142"/>
      <c r="I5" s="142"/>
      <c r="J5" s="142"/>
      <c r="K5" s="142"/>
    </row>
    <row r="6" spans="1:11" x14ac:dyDescent="0.35">
      <c r="A6" s="194" t="s">
        <v>162</v>
      </c>
      <c r="B6" s="195"/>
      <c r="C6" s="195"/>
      <c r="D6" s="195"/>
      <c r="E6" s="195"/>
      <c r="F6" s="206">
        <f>TALLENTO!E205</f>
        <v>0</v>
      </c>
      <c r="G6" s="206">
        <f>GENPRO!E205</f>
        <v>0</v>
      </c>
      <c r="H6" s="206">
        <f>PERILLO!E205</f>
        <v>40.666666666666664</v>
      </c>
      <c r="I6" s="206">
        <f>ET!E205</f>
        <v>100</v>
      </c>
      <c r="J6" s="206">
        <f>LBR_BONIN!E205</f>
        <v>84.666666666666671</v>
      </c>
      <c r="K6" s="206">
        <f>INOVA!E205</f>
        <v>83.333333333333329</v>
      </c>
    </row>
    <row r="7" spans="1:11" x14ac:dyDescent="0.35">
      <c r="A7" s="196"/>
      <c r="B7" s="197"/>
      <c r="C7" s="197"/>
      <c r="D7" s="197"/>
      <c r="E7" s="197"/>
      <c r="F7" s="142"/>
      <c r="G7" s="142"/>
      <c r="H7" s="142"/>
      <c r="I7" s="142"/>
      <c r="J7" s="142"/>
      <c r="K7" s="142"/>
    </row>
    <row r="8" spans="1:11" x14ac:dyDescent="0.35">
      <c r="A8" s="198"/>
      <c r="B8" s="199"/>
      <c r="C8" s="199"/>
      <c r="D8" s="199"/>
      <c r="E8" s="199"/>
      <c r="F8" s="142"/>
      <c r="G8" s="142"/>
      <c r="H8" s="142"/>
      <c r="I8" s="142"/>
      <c r="J8" s="142"/>
      <c r="K8" s="142"/>
    </row>
    <row r="9" spans="1:11" x14ac:dyDescent="0.35">
      <c r="A9" s="194" t="s">
        <v>207</v>
      </c>
      <c r="B9" s="195"/>
      <c r="C9" s="195"/>
      <c r="D9" s="195"/>
      <c r="E9" s="195"/>
      <c r="F9" s="206">
        <f>TALLENTO!E202</f>
        <v>5</v>
      </c>
      <c r="G9" s="206">
        <f>GENPRO!E202</f>
        <v>65</v>
      </c>
      <c r="H9" s="206">
        <f>PERILLO!E202</f>
        <v>65</v>
      </c>
      <c r="I9" s="206">
        <f>ET!E202</f>
        <v>100</v>
      </c>
      <c r="J9" s="206">
        <f>LBR_BONIN!E202</f>
        <v>100</v>
      </c>
      <c r="K9" s="206">
        <f>INOVA!E202</f>
        <v>100</v>
      </c>
    </row>
    <row r="10" spans="1:11" x14ac:dyDescent="0.35">
      <c r="A10" s="196"/>
      <c r="B10" s="197"/>
      <c r="C10" s="197"/>
      <c r="D10" s="197"/>
      <c r="E10" s="197"/>
      <c r="F10" s="142"/>
      <c r="G10" s="142"/>
      <c r="H10" s="142"/>
      <c r="I10" s="142"/>
      <c r="J10" s="142"/>
      <c r="K10" s="142"/>
    </row>
    <row r="11" spans="1:11" x14ac:dyDescent="0.35">
      <c r="A11" s="198"/>
      <c r="B11" s="199"/>
      <c r="C11" s="199"/>
      <c r="D11" s="199"/>
      <c r="E11" s="199"/>
      <c r="F11" s="142"/>
      <c r="G11" s="142"/>
      <c r="H11" s="142"/>
      <c r="I11" s="142"/>
      <c r="J11" s="142"/>
      <c r="K11" s="142"/>
    </row>
    <row r="12" spans="1:11" x14ac:dyDescent="0.35">
      <c r="A12" s="200" t="s">
        <v>163</v>
      </c>
      <c r="B12" s="201"/>
      <c r="C12" s="201"/>
      <c r="D12" s="201"/>
      <c r="E12" s="201"/>
      <c r="F12" s="206">
        <f>TALLENTO!E209</f>
        <v>22.5</v>
      </c>
      <c r="G12" s="206">
        <f>GENPRO!E209</f>
        <v>52</v>
      </c>
      <c r="H12" s="206">
        <f>PERILLO!E209</f>
        <v>66.2</v>
      </c>
      <c r="I12" s="206">
        <f>ET!E209</f>
        <v>94</v>
      </c>
      <c r="J12" s="206">
        <f>LBR_BONIN!E209</f>
        <v>90.4</v>
      </c>
      <c r="K12" s="206">
        <f>INOVA!E209</f>
        <v>85</v>
      </c>
    </row>
    <row r="13" spans="1:11" x14ac:dyDescent="0.35">
      <c r="A13" s="202"/>
      <c r="B13" s="203"/>
      <c r="C13" s="203"/>
      <c r="D13" s="203"/>
      <c r="E13" s="203"/>
      <c r="F13" s="142"/>
      <c r="G13" s="142"/>
      <c r="H13" s="142"/>
      <c r="I13" s="142"/>
      <c r="J13" s="142"/>
      <c r="K13" s="142"/>
    </row>
    <row r="14" spans="1:11" x14ac:dyDescent="0.35">
      <c r="A14" s="204"/>
      <c r="B14" s="205"/>
      <c r="C14" s="205"/>
      <c r="D14" s="205"/>
      <c r="E14" s="205"/>
      <c r="F14" s="142"/>
      <c r="G14" s="142"/>
      <c r="H14" s="142"/>
      <c r="I14" s="142"/>
      <c r="J14" s="142"/>
      <c r="K14" s="142"/>
    </row>
    <row r="15" spans="1:11" x14ac:dyDescent="0.35">
      <c r="E15" s="21"/>
    </row>
  </sheetData>
  <sheetProtection algorithmName="SHA-512" hashValue="xhrhccFgukaPlg1XZEL9WoVsDEmuvE0of/tHYRx2zg4rs81aR4wJNOO01hcQm9v4PKLQZCEuRuV2ENtlkQC8Bg==" saltValue="ntSjWEV2O6whdZQsHiH25g==" spinCount="100000" sheet="1" formatCells="0" formatColumns="0" formatRows="0"/>
  <mergeCells count="28">
    <mergeCell ref="G12:G14"/>
    <mergeCell ref="H12:H14"/>
    <mergeCell ref="I12:I14"/>
    <mergeCell ref="J12:J14"/>
    <mergeCell ref="K12:K14"/>
    <mergeCell ref="G3:G5"/>
    <mergeCell ref="G9:G11"/>
    <mergeCell ref="I3:I5"/>
    <mergeCell ref="J3:J5"/>
    <mergeCell ref="K3:K5"/>
    <mergeCell ref="G6:G8"/>
    <mergeCell ref="H6:H8"/>
    <mergeCell ref="I6:I8"/>
    <mergeCell ref="J6:J8"/>
    <mergeCell ref="K6:K8"/>
    <mergeCell ref="H3:H5"/>
    <mergeCell ref="I9:I11"/>
    <mergeCell ref="J9:J11"/>
    <mergeCell ref="K9:K11"/>
    <mergeCell ref="H9:H11"/>
    <mergeCell ref="A3:E5"/>
    <mergeCell ref="A6:E8"/>
    <mergeCell ref="A9:E11"/>
    <mergeCell ref="A12:E14"/>
    <mergeCell ref="F3:F5"/>
    <mergeCell ref="F6:F8"/>
    <mergeCell ref="F9:F11"/>
    <mergeCell ref="F12:F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TALLENTO</vt:lpstr>
      <vt:lpstr>GENPRO</vt:lpstr>
      <vt:lpstr>PERILLO</vt:lpstr>
      <vt:lpstr>ET</vt:lpstr>
      <vt:lpstr>LBR_BONIN</vt:lpstr>
      <vt:lpstr>INOVA</vt:lpstr>
      <vt:lpstr>QUADRO GERAL</vt:lpstr>
      <vt:lpstr>RESUMO DA PONTUAÇÃO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Manoel Simoes De Almeida Prado</dc:creator>
  <cp:lastModifiedBy>Karina Mendes Neves De Oliveira</cp:lastModifiedBy>
  <cp:lastPrinted>2025-10-09T20:56:54Z</cp:lastPrinted>
  <dcterms:created xsi:type="dcterms:W3CDTF">2025-08-29T15:00:53Z</dcterms:created>
  <dcterms:modified xsi:type="dcterms:W3CDTF">2025-10-28T16:00:11Z</dcterms:modified>
</cp:coreProperties>
</file>