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apoioecolimp.sharepoint.com/sites/COMERCIAL/Documentos Partilhados/# COMERCIAL EXECUTIVO/1-Oportunidades/2026/(SP) INSTITUTO BUTANTAN/PLANILHA FINAL LANCE/PORTAL/VERSÃO 02 16.04/ENVIADO/"/>
    </mc:Choice>
  </mc:AlternateContent>
  <xr:revisionPtr revIDLastSave="102" documentId="13_ncr:1_{45B66CAA-14CD-4F87-AAF2-29C57D172582}" xr6:coauthVersionLast="47" xr6:coauthVersionMax="47" xr10:uidLastSave="{C65843A2-4D5B-4F9F-9806-19F829B09DB5}"/>
  <bookViews>
    <workbookView xWindow="-20610" yWindow="-120" windowWidth="20730" windowHeight="11040" activeTab="1" xr2:uid="{00000000-000D-0000-FFFF-FFFF00000000}"/>
  </bookViews>
  <sheets>
    <sheet name="LST" sheetId="1" r:id="rId1"/>
    <sheet name="BD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28" i="1"/>
  <c r="C27" i="1"/>
  <c r="C25" i="1"/>
  <c r="C4" i="1"/>
  <c r="C30" i="1" s="1"/>
  <c r="I18" i="2" l="1"/>
  <c r="C29" i="1"/>
  <c r="C23" i="1"/>
  <c r="C20" i="1"/>
  <c r="C38" i="1" s="1"/>
  <c r="C13" i="1"/>
  <c r="C36" i="1" s="1"/>
  <c r="C37" i="1" l="1"/>
  <c r="C35" i="1"/>
  <c r="C39" i="1" s="1"/>
  <c r="I1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<sst xmlns="http://schemas.openxmlformats.org/spreadsheetml/2006/main" count="58" uniqueCount="58">
  <si>
    <r>
      <rPr>
        <b/>
        <sz val="9"/>
        <color rgb="FFFFFFFF"/>
        <rFont val="Arial"/>
        <family val="2"/>
      </rPr>
      <t>Encargos Sociais e Trabalhistas</t>
    </r>
  </si>
  <si>
    <r>
      <rPr>
        <b/>
        <sz val="9"/>
        <color rgb="FFFFFFFF"/>
        <rFont val="Arial"/>
        <family val="2"/>
      </rPr>
      <t>Grupo A – Encargos Sociais Básicos</t>
    </r>
  </si>
  <si>
    <r>
      <rPr>
        <sz val="9"/>
        <rFont val="Arial MT"/>
        <family val="2"/>
      </rPr>
      <t>Previdência Social</t>
    </r>
  </si>
  <si>
    <r>
      <rPr>
        <sz val="9"/>
        <rFont val="Arial MT"/>
        <family val="2"/>
      </rPr>
      <t>SESI/Sesc</t>
    </r>
  </si>
  <si>
    <r>
      <rPr>
        <sz val="9"/>
        <rFont val="Arial MT"/>
        <family val="2"/>
      </rPr>
      <t>SENAI/Senac</t>
    </r>
  </si>
  <si>
    <r>
      <rPr>
        <sz val="9"/>
        <rFont val="Arial MT"/>
        <family val="2"/>
      </rPr>
      <t>Incra</t>
    </r>
  </si>
  <si>
    <r>
      <rPr>
        <sz val="9"/>
        <rFont val="Arial MT"/>
        <family val="2"/>
      </rPr>
      <t>Sebrae</t>
    </r>
  </si>
  <si>
    <r>
      <rPr>
        <sz val="9"/>
        <rFont val="Arial MT"/>
        <family val="2"/>
      </rPr>
      <t>Salário-educação</t>
    </r>
  </si>
  <si>
    <r>
      <rPr>
        <sz val="9"/>
        <rFont val="Arial MT"/>
        <family val="2"/>
      </rPr>
      <t>Seguro Contra Acidentes de Trabalho</t>
    </r>
  </si>
  <si>
    <r>
      <rPr>
        <sz val="9"/>
        <rFont val="Arial MT"/>
        <family val="2"/>
      </rPr>
      <t>Fundo de Garantia do Tempo de Serviço</t>
    </r>
  </si>
  <si>
    <r>
      <rPr>
        <b/>
        <sz val="9"/>
        <color rgb="FFFFFFFF"/>
        <rFont val="Arial"/>
        <family val="2"/>
      </rPr>
      <t>Grupo B – Tempo Remunerado e Não Trabalhado</t>
    </r>
  </si>
  <si>
    <r>
      <rPr>
        <sz val="9"/>
        <rFont val="Arial MT"/>
        <family val="2"/>
      </rPr>
      <t>Férias</t>
    </r>
  </si>
  <si>
    <r>
      <rPr>
        <sz val="9"/>
        <rFont val="Arial MT"/>
        <family val="2"/>
      </rPr>
      <t>Ausência por enfermidade ≤ 15 dias</t>
    </r>
  </si>
  <si>
    <r>
      <rPr>
        <sz val="9"/>
        <rFont val="Arial MT"/>
        <family val="2"/>
      </rPr>
      <t>Ausências legais</t>
    </r>
  </si>
  <si>
    <r>
      <rPr>
        <sz val="9"/>
        <rFont val="Arial MT"/>
        <family val="2"/>
      </rPr>
      <t>Licença-paternidade</t>
    </r>
  </si>
  <si>
    <r>
      <rPr>
        <sz val="9"/>
        <rFont val="Arial MT"/>
        <family val="2"/>
      </rPr>
      <t>Acidente de trabalho</t>
    </r>
  </si>
  <si>
    <r>
      <rPr>
        <sz val="9"/>
        <rFont val="Arial MT"/>
        <family val="2"/>
      </rPr>
      <t>Aviso-prévio trabalhado</t>
    </r>
  </si>
  <si>
    <r>
      <rPr>
        <b/>
        <sz val="9"/>
        <color rgb="FFFFFFFF"/>
        <rFont val="Arial"/>
        <family val="2"/>
      </rPr>
      <t>Grupo C – Adicional de Férias e 13º Salário</t>
    </r>
  </si>
  <si>
    <r>
      <rPr>
        <sz val="9"/>
        <rFont val="Arial MT"/>
        <family val="2"/>
      </rPr>
      <t>Adicional de férias</t>
    </r>
  </si>
  <si>
    <r>
      <rPr>
        <sz val="9"/>
        <rFont val="Arial MT"/>
        <family val="2"/>
      </rPr>
      <t>13º salário</t>
    </r>
  </si>
  <si>
    <r>
      <rPr>
        <b/>
        <sz val="9"/>
        <color rgb="FFFFFFFF"/>
        <rFont val="Arial"/>
        <family val="2"/>
      </rPr>
      <t>Grupo D – Obrigações Rescisórias</t>
    </r>
  </si>
  <si>
    <r>
      <rPr>
        <sz val="9"/>
        <rFont val="Arial MT"/>
        <family val="2"/>
      </rPr>
      <t>Aviso-prévio indenizado</t>
    </r>
  </si>
  <si>
    <r>
      <rPr>
        <sz val="9"/>
        <rFont val="Arial MT"/>
        <family val="2"/>
      </rPr>
      <t>Incidência do FGTS sobre o aviso-prévio indenizado</t>
    </r>
  </si>
  <si>
    <r>
      <rPr>
        <sz val="9"/>
        <rFont val="Arial MT"/>
        <family val="2"/>
      </rPr>
      <t>Incidência da multa FGTS sobre os depósitos do FGTS</t>
    </r>
  </si>
  <si>
    <r>
      <rPr>
        <sz val="9"/>
        <rFont val="Arial MT"/>
        <family val="2"/>
      </rPr>
      <t>Incidência da multa FGTS sobre o aviso-prévio indenizado</t>
    </r>
  </si>
  <si>
    <r>
      <rPr>
        <sz val="9"/>
        <rFont val="Arial MT"/>
        <family val="2"/>
      </rPr>
      <t>Incidência da multa FGTS sobre o aviso-prévio trabalhado</t>
    </r>
  </si>
  <si>
    <r>
      <rPr>
        <b/>
        <sz val="9"/>
        <color rgb="FFFFFFFF"/>
        <rFont val="Arial"/>
        <family val="2"/>
      </rPr>
      <t>Grupo E – Aprovisionamento de Casos Especiais</t>
    </r>
  </si>
  <si>
    <r>
      <rPr>
        <sz val="9"/>
        <rFont val="Arial MT"/>
        <family val="2"/>
      </rPr>
      <t>Incidência do Grupo A sobre afastamento por licença-maternidade</t>
    </r>
  </si>
  <si>
    <r>
      <rPr>
        <sz val="9"/>
        <rFont val="Arial MT"/>
        <family val="2"/>
      </rPr>
      <t>Incidência do FGTS sobre o acidente de trabalho &gt; 15 dias</t>
    </r>
  </si>
  <si>
    <r>
      <rPr>
        <sz val="9"/>
        <rFont val="Arial MT"/>
        <family val="2"/>
      </rPr>
      <t>Percentual referente ao abono pecuniário</t>
    </r>
  </si>
  <si>
    <r>
      <rPr>
        <sz val="9"/>
        <rFont val="Arial MT"/>
        <family val="2"/>
      </rPr>
      <t>Percentual  referente  ao  reflexo  do  aviso-prévio  indenizado  sobre férias e 13º salário</t>
    </r>
  </si>
  <si>
    <r>
      <rPr>
        <sz val="9"/>
        <rFont val="Arial MT"/>
        <family val="2"/>
      </rPr>
      <t xml:space="preserve">Incidência do FGTS sobre reflexo do aviso-prévio indenizado sobre
</t>
    </r>
    <r>
      <rPr>
        <sz val="9"/>
        <rFont val="Arial MT"/>
        <family val="2"/>
      </rPr>
      <t>13º salário</t>
    </r>
  </si>
  <si>
    <r>
      <rPr>
        <b/>
        <sz val="9"/>
        <color rgb="FFFFFFFF"/>
        <rFont val="Arial"/>
        <family val="2"/>
      </rPr>
      <t>Grupo F – Incidências Cumulativas</t>
    </r>
  </si>
  <si>
    <r>
      <rPr>
        <sz val="9"/>
        <rFont val="Arial MT"/>
        <family val="2"/>
      </rPr>
      <t>Incidência do Grupo A sobre o Grupo B</t>
    </r>
  </si>
  <si>
    <r>
      <rPr>
        <sz val="9"/>
        <rFont val="Arial MT"/>
        <family val="2"/>
      </rPr>
      <t>Incidência do Grupo A sobre o Grupo C</t>
    </r>
  </si>
  <si>
    <r>
      <rPr>
        <b/>
        <sz val="9"/>
        <color rgb="FFFFFFFF"/>
        <rFont val="Arial"/>
        <family val="2"/>
      </rPr>
      <t>Total Geral</t>
    </r>
  </si>
  <si>
    <t>FORMULÁRIO PARA PREENCHIMENTO DA TAXA DE LEIS SOCIAIS E TRABALHISTAS - LST</t>
  </si>
  <si>
    <t>Grupo A x (Grupo B + Grupo C)</t>
  </si>
  <si>
    <t>TAXA REPRESENTATIVA DO LUCRO</t>
  </si>
  <si>
    <t>1. Lucro estimado (L)</t>
  </si>
  <si>
    <t>PARCELAS RELATIVAS A DESPESAS DE RATEIO DA ADMINISTRAÇÃO CENTRAL</t>
  </si>
  <si>
    <t>1. Administração Central (AC)</t>
  </si>
  <si>
    <t>PARCELAS RELATIVAS ÀS DESPESAS FINANCEIRAS</t>
  </si>
  <si>
    <t>1. Despesas financeiras (DF)</t>
  </si>
  <si>
    <t>PARCELAS RELATIVAS A SEGUROS, RISCOS E GARANTIAS DE OBRA</t>
  </si>
  <si>
    <t>1. Seguros (S) + Garantias (G)</t>
  </si>
  <si>
    <t>2. Riscos (R)</t>
  </si>
  <si>
    <t>PARCELAS RELATIVAS À INCIDÊNCIA DE TRIBUTOS</t>
  </si>
  <si>
    <t>Parcelas Efetivas</t>
  </si>
  <si>
    <t>1. Imposto Sobre Serviços - ISS *</t>
  </si>
  <si>
    <t>2. Impostos que incidem sobre o faturamento - PIS</t>
  </si>
  <si>
    <t>3. Impostos que incidem sobre o faturamento - COFINS</t>
  </si>
  <si>
    <t>Subtotal Tributos (T)</t>
  </si>
  <si>
    <t>Data:</t>
  </si>
  <si>
    <t>Representante:</t>
  </si>
  <si>
    <t>C.P.F.:</t>
  </si>
  <si>
    <t>DEMONSTRAÇÃO DE COMPOSIÇÃO DO BDI</t>
  </si>
  <si>
    <t xml:space="preserve">"Luciana dos Santos Lelis     
OAB/RJ 127.642
CPF: 033.616.807-19"	
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</si>
</sst>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2"/>
      <color theme="1"/>
      <name val="Arial"/>
      <family val="2"/>
    </font>
    <font>
      <b/>
      <sz val="12"/>
      <name val="Arial"/>
    </font>
    <font>
      <b/>
      <sz val="9"/>
      <name val="Arial"/>
    </font>
    <font>
      <b/>
      <sz val="9"/>
      <color rgb="FFFFFFFF"/>
      <name val="Arial"/>
      <family val="2"/>
    </font>
    <font>
      <sz val="9"/>
      <name val="Arial MT"/>
    </font>
    <font>
      <b/>
      <sz val="12"/>
      <name val="Arial"/>
      <family val="2"/>
    </font>
    <font>
      <sz val="9"/>
      <name val="Arial MT"/>
      <family val="2"/>
    </font>
    <font>
      <b/>
      <sz val="9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0F243E"/>
      </patternFill>
    </fill>
    <fill>
      <patternFill patternType="solid">
        <fgColor rgb="FF375F9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0" xfId="1"/>
    <xf numFmtId="0" fontId="10" fillId="0" borderId="0" xfId="1" applyFont="1"/>
    <xf numFmtId="10" fontId="10" fillId="5" borderId="6" xfId="1" applyNumberFormat="1" applyFont="1" applyFill="1" applyBorder="1" applyAlignment="1" applyProtection="1">
      <alignment horizontal="center" vertical="center"/>
      <protection locked="0"/>
    </xf>
    <xf numFmtId="10" fontId="10" fillId="0" borderId="6" xfId="1" applyNumberFormat="1" applyFont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10" fontId="9" fillId="6" borderId="6" xfId="2" applyNumberFormat="1" applyFont="1" applyFill="1" applyBorder="1" applyAlignment="1" applyProtection="1">
      <alignment horizontal="center" vertical="center"/>
    </xf>
    <xf numFmtId="0" fontId="1" fillId="0" borderId="0" xfId="1" applyAlignment="1">
      <alignment horizontal="right"/>
    </xf>
    <xf numFmtId="10" fontId="5" fillId="0" borderId="1" xfId="3" applyNumberFormat="1" applyFont="1" applyBorder="1" applyAlignment="1">
      <alignment horizontal="center" vertical="top" wrapText="1"/>
    </xf>
    <xf numFmtId="10" fontId="4" fillId="2" borderId="1" xfId="0" applyNumberFormat="1" applyFont="1" applyFill="1" applyBorder="1" applyAlignment="1">
      <alignment horizontal="center" vertical="top" shrinkToFit="1"/>
    </xf>
    <xf numFmtId="10" fontId="4" fillId="3" borderId="1" xfId="0" applyNumberFormat="1" applyFont="1" applyFill="1" applyBorder="1" applyAlignment="1">
      <alignment horizontal="center" vertical="top" shrinkToFit="1"/>
    </xf>
    <xf numFmtId="14" fontId="1" fillId="5" borderId="0" xfId="1" applyNumberFormat="1" applyFill="1" applyProtection="1">
      <protection locked="0"/>
    </xf>
    <xf numFmtId="0" fontId="1" fillId="0" borderId="0" xfId="1" applyAlignment="1">
      <alignment horizontal="right"/>
    </xf>
    <xf numFmtId="0" fontId="1" fillId="5" borderId="10" xfId="1" applyFill="1" applyBorder="1" applyAlignment="1" applyProtection="1">
      <alignment horizontal="left"/>
      <protection locked="0"/>
    </xf>
    <xf numFmtId="0" fontId="1" fillId="5" borderId="0" xfId="1" applyFill="1" applyAlignment="1" applyProtection="1">
      <alignment horizontal="left"/>
      <protection locked="0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0" xfId="1" applyFont="1" applyAlignment="1">
      <alignment horizontal="left"/>
    </xf>
    <xf numFmtId="0" fontId="1" fillId="5" borderId="0" xfId="1" applyFill="1" applyAlignment="1" applyProtection="1">
      <alignment horizontal="center" wrapText="1"/>
      <protection locked="0"/>
    </xf>
    <xf numFmtId="0" fontId="1" fillId="5" borderId="0" xfId="1" applyFill="1" applyAlignment="1" applyProtection="1">
      <alignment horizontal="center"/>
      <protection locked="0"/>
    </xf>
    <xf numFmtId="0" fontId="1" fillId="5" borderId="11" xfId="1" applyFill="1" applyBorder="1" applyAlignment="1" applyProtection="1">
      <alignment horizontal="center"/>
      <protection locked="0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right" vertical="center"/>
    </xf>
    <xf numFmtId="0" fontId="10" fillId="6" borderId="7" xfId="1" applyFont="1" applyFill="1" applyBorder="1" applyAlignment="1">
      <alignment horizontal="center" vertical="center"/>
    </xf>
    <xf numFmtId="0" fontId="10" fillId="6" borderId="8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left" vertical="center"/>
    </xf>
    <xf numFmtId="0" fontId="9" fillId="4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1DFD6F74-9F66-4EBF-8884-3DCF3D7B7006}"/>
    <cellStyle name="Porcentagem" xfId="3" builtinId="5"/>
    <cellStyle name="Porcentagem 2" xfId="2" xr:uid="{D9205191-9CD6-4750-899D-2A64687E0F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20</xdr:row>
      <xdr:rowOff>0</xdr:rowOff>
    </xdr:from>
    <xdr:to>
      <xdr:col>13</xdr:col>
      <xdr:colOff>133113</xdr:colOff>
      <xdr:row>27</xdr:row>
      <xdr:rowOff>37920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3FE071-B3E5-C494-34DC-242E81EE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5600700"/>
          <a:ext cx="1904762" cy="143809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zoomScale="82" zoomScaleNormal="82" workbookViewId="0">
      <selection activeCell="E32" sqref="E32"/>
    </sheetView>
  </sheetViews>
  <sheetFormatPr defaultRowHeight="13" x14ac:dyDescent="0.3"/>
  <cols>
    <col min="1" max="1" width="6.796875" customWidth="1"/>
    <col min="2" max="2" width="65.296875" customWidth="1"/>
    <col min="3" max="3" width="20.796875" customWidth="1"/>
    <col min="4" max="4" width="19.796875" customWidth="1"/>
  </cols>
  <sheetData>
    <row r="1" spans="1:4" ht="13.5" thickBot="1" x14ac:dyDescent="0.35"/>
    <row r="2" spans="1:4" ht="44.25" customHeight="1" thickBot="1" x14ac:dyDescent="0.35">
      <c r="B2" s="41" t="s">
        <v>36</v>
      </c>
      <c r="C2" s="42"/>
      <c r="D2" s="9"/>
    </row>
    <row r="3" spans="1:4" ht="19" customHeight="1" x14ac:dyDescent="0.3">
      <c r="A3" s="1"/>
      <c r="B3" s="43" t="s">
        <v>0</v>
      </c>
      <c r="C3" s="44"/>
    </row>
    <row r="4" spans="1:4" ht="16" customHeight="1" x14ac:dyDescent="0.3">
      <c r="A4" s="1"/>
      <c r="B4" s="3" t="s">
        <v>1</v>
      </c>
      <c r="C4" s="19">
        <f>SUM(C5:C12)</f>
        <v>0.34800000000000009</v>
      </c>
      <c r="D4" s="1"/>
    </row>
    <row r="5" spans="1:4" ht="16" customHeight="1" x14ac:dyDescent="0.3">
      <c r="A5" s="1"/>
      <c r="B5" s="4" t="s">
        <v>2</v>
      </c>
      <c r="C5" s="17">
        <v>0.2</v>
      </c>
      <c r="D5" s="1"/>
    </row>
    <row r="6" spans="1:4" ht="16" customHeight="1" x14ac:dyDescent="0.3">
      <c r="A6" s="1"/>
      <c r="B6" s="4" t="s">
        <v>3</v>
      </c>
      <c r="C6" s="17">
        <v>1.4999999999999999E-2</v>
      </c>
      <c r="D6" s="1"/>
    </row>
    <row r="7" spans="1:4" ht="16" customHeight="1" x14ac:dyDescent="0.3">
      <c r="A7" s="1"/>
      <c r="B7" s="4" t="s">
        <v>4</v>
      </c>
      <c r="C7" s="17">
        <v>0.01</v>
      </c>
      <c r="D7" s="1"/>
    </row>
    <row r="8" spans="1:4" ht="16" customHeight="1" x14ac:dyDescent="0.3">
      <c r="A8" s="1"/>
      <c r="B8" s="4" t="s">
        <v>5</v>
      </c>
      <c r="C8" s="17">
        <v>2E-3</v>
      </c>
      <c r="D8" s="1"/>
    </row>
    <row r="9" spans="1:4" ht="16" customHeight="1" x14ac:dyDescent="0.3">
      <c r="A9" s="1"/>
      <c r="B9" s="4" t="s">
        <v>6</v>
      </c>
      <c r="C9" s="17">
        <v>6.0000000000000001E-3</v>
      </c>
      <c r="D9" s="1"/>
    </row>
    <row r="10" spans="1:4" ht="16" customHeight="1" x14ac:dyDescent="0.3">
      <c r="A10" s="1"/>
      <c r="B10" s="4" t="s">
        <v>7</v>
      </c>
      <c r="C10" s="17">
        <v>2.5000000000000001E-2</v>
      </c>
      <c r="D10" s="1"/>
    </row>
    <row r="11" spans="1:4" ht="16" customHeight="1" x14ac:dyDescent="0.3">
      <c r="A11" s="1"/>
      <c r="B11" s="4" t="s">
        <v>8</v>
      </c>
      <c r="C11" s="17">
        <v>0.01</v>
      </c>
      <c r="D11" s="1"/>
    </row>
    <row r="12" spans="1:4" ht="16" customHeight="1" x14ac:dyDescent="0.3">
      <c r="A12" s="1"/>
      <c r="B12" s="4" t="s">
        <v>9</v>
      </c>
      <c r="C12" s="17">
        <v>0.08</v>
      </c>
      <c r="D12" s="1"/>
    </row>
    <row r="13" spans="1:4" ht="16" customHeight="1" x14ac:dyDescent="0.3">
      <c r="A13" s="1"/>
      <c r="B13" s="3" t="s">
        <v>10</v>
      </c>
      <c r="C13" s="19">
        <f>SUM(C14:C19)</f>
        <v>0.16439999999999999</v>
      </c>
      <c r="D13" s="1"/>
    </row>
    <row r="14" spans="1:4" ht="16" customHeight="1" x14ac:dyDescent="0.3">
      <c r="A14" s="1"/>
      <c r="B14" s="4" t="s">
        <v>11</v>
      </c>
      <c r="C14" s="17">
        <v>0.1111</v>
      </c>
      <c r="D14" s="1"/>
    </row>
    <row r="15" spans="1:4" ht="16" customHeight="1" x14ac:dyDescent="0.3">
      <c r="A15" s="1"/>
      <c r="B15" s="4" t="s">
        <v>12</v>
      </c>
      <c r="C15" s="17">
        <v>6.1999999999999998E-3</v>
      </c>
      <c r="D15" s="1"/>
    </row>
    <row r="16" spans="1:4" ht="16" customHeight="1" x14ac:dyDescent="0.3">
      <c r="A16" s="1"/>
      <c r="B16" s="4" t="s">
        <v>13</v>
      </c>
      <c r="C16" s="17">
        <v>5.5999999999999999E-3</v>
      </c>
      <c r="D16" s="1"/>
    </row>
    <row r="17" spans="1:4" ht="16" customHeight="1" x14ac:dyDescent="0.3">
      <c r="A17" s="1"/>
      <c r="B17" s="4" t="s">
        <v>14</v>
      </c>
      <c r="C17" s="17">
        <v>5.9999999999999995E-4</v>
      </c>
      <c r="D17" s="1"/>
    </row>
    <row r="18" spans="1:4" ht="16" customHeight="1" x14ac:dyDescent="0.3">
      <c r="A18" s="1"/>
      <c r="B18" s="4" t="s">
        <v>15</v>
      </c>
      <c r="C18" s="17">
        <v>8.9999999999999998E-4</v>
      </c>
      <c r="D18" s="1"/>
    </row>
    <row r="19" spans="1:4" ht="16" customHeight="1" x14ac:dyDescent="0.3">
      <c r="A19" s="1"/>
      <c r="B19" s="4" t="s">
        <v>16</v>
      </c>
      <c r="C19" s="17">
        <v>0.04</v>
      </c>
      <c r="D19" s="1"/>
    </row>
    <row r="20" spans="1:4" ht="16" customHeight="1" x14ac:dyDescent="0.3">
      <c r="A20" s="1"/>
      <c r="B20" s="3" t="s">
        <v>17</v>
      </c>
      <c r="C20" s="19">
        <f>SUM(C21:C22)</f>
        <v>8.6300000000000002E-2</v>
      </c>
      <c r="D20" s="1"/>
    </row>
    <row r="21" spans="1:4" ht="16" customHeight="1" x14ac:dyDescent="0.3">
      <c r="A21" s="1"/>
      <c r="B21" s="4" t="s">
        <v>18</v>
      </c>
      <c r="C21" s="17">
        <v>3.0000000000000001E-3</v>
      </c>
      <c r="D21" s="1"/>
    </row>
    <row r="22" spans="1:4" ht="16" customHeight="1" x14ac:dyDescent="0.3">
      <c r="A22" s="1"/>
      <c r="B22" s="4" t="s">
        <v>19</v>
      </c>
      <c r="C22" s="17">
        <v>8.3299999999999999E-2</v>
      </c>
      <c r="D22" s="1"/>
    </row>
    <row r="23" spans="1:4" ht="16" customHeight="1" x14ac:dyDescent="0.3">
      <c r="A23" s="1"/>
      <c r="B23" s="3" t="s">
        <v>20</v>
      </c>
      <c r="C23" s="19">
        <f>SUM(C24:C28)</f>
        <v>3.1047000000000005E-2</v>
      </c>
      <c r="D23" s="1"/>
    </row>
    <row r="24" spans="1:4" ht="16" customHeight="1" x14ac:dyDescent="0.3">
      <c r="A24" s="1"/>
      <c r="B24" s="4" t="s">
        <v>21</v>
      </c>
      <c r="C24" s="17">
        <v>2.5000000000000001E-2</v>
      </c>
      <c r="D24" s="1"/>
    </row>
    <row r="25" spans="1:4" ht="16" customHeight="1" x14ac:dyDescent="0.3">
      <c r="A25" s="1"/>
      <c r="B25" s="4" t="s">
        <v>22</v>
      </c>
      <c r="C25" s="17">
        <f>C12*C24</f>
        <v>2E-3</v>
      </c>
      <c r="D25" s="1"/>
    </row>
    <row r="26" spans="1:4" ht="16" customHeight="1" x14ac:dyDescent="0.3">
      <c r="A26" s="1"/>
      <c r="B26" s="4" t="s">
        <v>23</v>
      </c>
      <c r="C26" s="17">
        <v>3.8E-3</v>
      </c>
      <c r="D26" s="1"/>
    </row>
    <row r="27" spans="1:4" ht="16" customHeight="1" x14ac:dyDescent="0.3">
      <c r="A27" s="1"/>
      <c r="B27" s="4" t="s">
        <v>24</v>
      </c>
      <c r="C27" s="17">
        <f>C26*C24</f>
        <v>9.5000000000000005E-5</v>
      </c>
      <c r="D27" s="1"/>
    </row>
    <row r="28" spans="1:4" ht="16" customHeight="1" x14ac:dyDescent="0.3">
      <c r="A28" s="1"/>
      <c r="B28" s="4" t="s">
        <v>25</v>
      </c>
      <c r="C28" s="17">
        <f>C26*C19</f>
        <v>1.5200000000000001E-4</v>
      </c>
      <c r="D28" s="1"/>
    </row>
    <row r="29" spans="1:4" ht="16" customHeight="1" x14ac:dyDescent="0.3">
      <c r="A29" s="1"/>
      <c r="B29" s="3" t="s">
        <v>26</v>
      </c>
      <c r="C29" s="19">
        <f>SUM(C30:C34)</f>
        <v>1.6732799999999999E-2</v>
      </c>
      <c r="D29" s="1"/>
    </row>
    <row r="30" spans="1:4" ht="16" customHeight="1" x14ac:dyDescent="0.3">
      <c r="A30" s="1"/>
      <c r="B30" s="4" t="s">
        <v>27</v>
      </c>
      <c r="C30" s="17">
        <f>C4*C17</f>
        <v>2.0880000000000003E-4</v>
      </c>
      <c r="D30" s="1"/>
    </row>
    <row r="31" spans="1:4" ht="16" customHeight="1" x14ac:dyDescent="0.3">
      <c r="A31" s="1"/>
      <c r="B31" s="4" t="s">
        <v>28</v>
      </c>
      <c r="C31" s="17">
        <v>3.0000000000000001E-3</v>
      </c>
      <c r="D31" s="1"/>
    </row>
    <row r="32" spans="1:4" ht="16" customHeight="1" x14ac:dyDescent="0.3">
      <c r="A32" s="1"/>
      <c r="B32" s="4" t="s">
        <v>29</v>
      </c>
      <c r="C32" s="17">
        <v>2E-3</v>
      </c>
      <c r="D32" s="1"/>
    </row>
    <row r="33" spans="1:4" ht="25" customHeight="1" x14ac:dyDescent="0.3">
      <c r="A33" s="2"/>
      <c r="B33" s="4" t="s">
        <v>30</v>
      </c>
      <c r="C33" s="17">
        <f>C24*(C14+C22)</f>
        <v>4.8600000000000006E-3</v>
      </c>
      <c r="D33" s="2"/>
    </row>
    <row r="34" spans="1:4" ht="25.5" customHeight="1" x14ac:dyDescent="0.3">
      <c r="A34" s="2"/>
      <c r="B34" s="5" t="s">
        <v>31</v>
      </c>
      <c r="C34" s="17">
        <f>C12*(C22)</f>
        <v>6.6639999999999998E-3</v>
      </c>
      <c r="D34" s="2"/>
    </row>
    <row r="35" spans="1:4" ht="16" customHeight="1" x14ac:dyDescent="0.3">
      <c r="A35" s="1"/>
      <c r="B35" s="3" t="s">
        <v>32</v>
      </c>
      <c r="C35" s="19">
        <f>C36</f>
        <v>8.7243600000000018E-2</v>
      </c>
      <c r="D35" s="1"/>
    </row>
    <row r="36" spans="1:4" ht="16" customHeight="1" x14ac:dyDescent="0.3">
      <c r="A36" s="1"/>
      <c r="B36" s="8" t="s">
        <v>37</v>
      </c>
      <c r="C36" s="17">
        <f>C4*(C13+C20)</f>
        <v>8.7243600000000018E-2</v>
      </c>
      <c r="D36" s="1"/>
    </row>
    <row r="37" spans="1:4" ht="16" customHeight="1" x14ac:dyDescent="0.3">
      <c r="A37" s="1"/>
      <c r="B37" s="6" t="s">
        <v>33</v>
      </c>
      <c r="C37" s="17">
        <f>C4*C13</f>
        <v>5.7211200000000011E-2</v>
      </c>
      <c r="D37" s="1"/>
    </row>
    <row r="38" spans="1:4" ht="16" customHeight="1" x14ac:dyDescent="0.3">
      <c r="A38" s="1"/>
      <c r="B38" s="6" t="s">
        <v>34</v>
      </c>
      <c r="C38" s="17">
        <f>C4*C20</f>
        <v>3.0032400000000008E-2</v>
      </c>
      <c r="D38" s="1"/>
    </row>
    <row r="39" spans="1:4" ht="16.75" customHeight="1" x14ac:dyDescent="0.3">
      <c r="A39" s="1"/>
      <c r="B39" s="7" t="s">
        <v>35</v>
      </c>
      <c r="C39" s="18">
        <f>SUM(C4,C13,C20,C23,C29,C35)</f>
        <v>0.73372340000000014</v>
      </c>
      <c r="D39" s="1"/>
    </row>
  </sheetData>
  <mergeCells count="2"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BD17-E94A-4D36-B334-C29C28F4BFBD}">
  <dimension ref="A1:I24"/>
  <sheetViews>
    <sheetView showGridLines="0" tabSelected="1" topLeftCell="A13" zoomScale="85" zoomScaleNormal="85" workbookViewId="0">
      <selection activeCell="P18" sqref="P18"/>
    </sheetView>
  </sheetViews>
  <sheetFormatPr defaultColWidth="9.296875" defaultRowHeight="15.5" x14ac:dyDescent="0.35"/>
  <cols>
    <col min="1" max="4" width="13.296875" style="10" customWidth="1"/>
    <col min="5" max="5" width="14.09765625" style="10" bestFit="1" customWidth="1"/>
    <col min="6" max="9" width="13.296875" style="10" customWidth="1"/>
    <col min="10" max="16384" width="9.296875" style="10"/>
  </cols>
  <sheetData>
    <row r="1" spans="1:9" x14ac:dyDescent="0.35">
      <c r="A1" s="40" t="s">
        <v>56</v>
      </c>
      <c r="B1" s="40"/>
      <c r="C1" s="40"/>
      <c r="D1" s="40"/>
      <c r="E1" s="40"/>
      <c r="F1" s="40"/>
      <c r="G1" s="40"/>
      <c r="H1" s="40"/>
      <c r="I1" s="40"/>
    </row>
    <row r="2" spans="1:9" x14ac:dyDescent="0.35">
      <c r="A2" s="11"/>
      <c r="B2" s="11"/>
      <c r="C2" s="11"/>
      <c r="D2" s="11"/>
      <c r="E2" s="11"/>
      <c r="F2" s="11"/>
      <c r="G2" s="11"/>
      <c r="H2" s="11"/>
      <c r="I2" s="11"/>
    </row>
    <row r="3" spans="1:9" ht="18.75" customHeight="1" x14ac:dyDescent="0.35">
      <c r="A3" s="39" t="s">
        <v>38</v>
      </c>
      <c r="B3" s="39"/>
      <c r="C3" s="39"/>
      <c r="D3" s="39"/>
      <c r="E3" s="39"/>
      <c r="F3" s="39"/>
      <c r="G3" s="39"/>
      <c r="H3" s="39"/>
      <c r="I3" s="39"/>
    </row>
    <row r="4" spans="1:9" ht="18.75" customHeight="1" x14ac:dyDescent="0.35">
      <c r="A4" s="38" t="s">
        <v>39</v>
      </c>
      <c r="B4" s="38"/>
      <c r="C4" s="38"/>
      <c r="D4" s="38"/>
      <c r="E4" s="38"/>
      <c r="F4" s="38"/>
      <c r="G4" s="38"/>
      <c r="H4" s="38"/>
      <c r="I4" s="12">
        <v>0.03</v>
      </c>
    </row>
    <row r="5" spans="1:9" ht="18.75" customHeight="1" x14ac:dyDescent="0.35">
      <c r="A5" s="39" t="s">
        <v>40</v>
      </c>
      <c r="B5" s="39"/>
      <c r="C5" s="39"/>
      <c r="D5" s="39"/>
      <c r="E5" s="39"/>
      <c r="F5" s="39"/>
      <c r="G5" s="39"/>
      <c r="H5" s="39"/>
      <c r="I5" s="39"/>
    </row>
    <row r="6" spans="1:9" ht="18.75" customHeight="1" x14ac:dyDescent="0.35">
      <c r="A6" s="38" t="s">
        <v>41</v>
      </c>
      <c r="B6" s="38"/>
      <c r="C6" s="38"/>
      <c r="D6" s="38"/>
      <c r="E6" s="38"/>
      <c r="F6" s="38"/>
      <c r="G6" s="38"/>
      <c r="H6" s="38"/>
      <c r="I6" s="12">
        <v>0.01</v>
      </c>
    </row>
    <row r="7" spans="1:9" ht="18.75" customHeight="1" x14ac:dyDescent="0.35">
      <c r="A7" s="39" t="s">
        <v>42</v>
      </c>
      <c r="B7" s="39"/>
      <c r="C7" s="39"/>
      <c r="D7" s="39"/>
      <c r="E7" s="39"/>
      <c r="F7" s="39"/>
      <c r="G7" s="39"/>
      <c r="H7" s="39"/>
      <c r="I7" s="39"/>
    </row>
    <row r="8" spans="1:9" ht="18.75" customHeight="1" x14ac:dyDescent="0.35">
      <c r="A8" s="38" t="s">
        <v>43</v>
      </c>
      <c r="B8" s="38"/>
      <c r="C8" s="38"/>
      <c r="D8" s="38"/>
      <c r="E8" s="38"/>
      <c r="F8" s="38"/>
      <c r="G8" s="38"/>
      <c r="H8" s="38"/>
      <c r="I8" s="12">
        <v>5.0000000000000001E-3</v>
      </c>
    </row>
    <row r="9" spans="1:9" ht="18.75" customHeight="1" x14ac:dyDescent="0.35">
      <c r="A9" s="39" t="s">
        <v>44</v>
      </c>
      <c r="B9" s="39"/>
      <c r="C9" s="39"/>
      <c r="D9" s="39"/>
      <c r="E9" s="39"/>
      <c r="F9" s="39"/>
      <c r="G9" s="39"/>
      <c r="H9" s="39"/>
      <c r="I9" s="39"/>
    </row>
    <row r="10" spans="1:9" ht="18.75" customHeight="1" x14ac:dyDescent="0.35">
      <c r="A10" s="38" t="s">
        <v>45</v>
      </c>
      <c r="B10" s="38"/>
      <c r="C10" s="38"/>
      <c r="D10" s="38"/>
      <c r="E10" s="38"/>
      <c r="F10" s="38"/>
      <c r="G10" s="38"/>
      <c r="H10" s="38"/>
      <c r="I10" s="12">
        <v>5.0000000000000001E-3</v>
      </c>
    </row>
    <row r="11" spans="1:9" ht="18.75" customHeight="1" x14ac:dyDescent="0.35">
      <c r="A11" s="38" t="s">
        <v>46</v>
      </c>
      <c r="B11" s="38"/>
      <c r="C11" s="38"/>
      <c r="D11" s="38"/>
      <c r="E11" s="38"/>
      <c r="F11" s="38"/>
      <c r="G11" s="38"/>
      <c r="H11" s="38"/>
      <c r="I11" s="12">
        <v>0.01</v>
      </c>
    </row>
    <row r="12" spans="1:9" ht="18.75" customHeight="1" x14ac:dyDescent="0.35">
      <c r="A12" s="39" t="s">
        <v>47</v>
      </c>
      <c r="B12" s="39"/>
      <c r="C12" s="39"/>
      <c r="D12" s="39"/>
      <c r="E12" s="39"/>
      <c r="F12" s="39"/>
      <c r="G12" s="39"/>
      <c r="H12" s="39"/>
      <c r="I12" s="39"/>
    </row>
    <row r="13" spans="1:9" ht="45" customHeight="1" x14ac:dyDescent="0.35">
      <c r="A13" s="31"/>
      <c r="B13" s="32"/>
      <c r="C13" s="32"/>
      <c r="D13" s="32"/>
      <c r="E13" s="32"/>
      <c r="F13" s="32"/>
      <c r="G13" s="32"/>
      <c r="H13" s="33"/>
      <c r="I13" s="14" t="s">
        <v>48</v>
      </c>
    </row>
    <row r="14" spans="1:9" ht="18.75" customHeight="1" x14ac:dyDescent="0.35">
      <c r="A14" s="24" t="s">
        <v>49</v>
      </c>
      <c r="B14" s="25"/>
      <c r="C14" s="25"/>
      <c r="D14" s="25"/>
      <c r="E14" s="25"/>
      <c r="F14" s="25"/>
      <c r="G14" s="25"/>
      <c r="H14" s="26"/>
      <c r="I14" s="12">
        <v>0.02</v>
      </c>
    </row>
    <row r="15" spans="1:9" ht="18.75" customHeight="1" x14ac:dyDescent="0.35">
      <c r="A15" s="24" t="s">
        <v>50</v>
      </c>
      <c r="B15" s="25"/>
      <c r="C15" s="25"/>
      <c r="D15" s="25"/>
      <c r="E15" s="25"/>
      <c r="F15" s="25"/>
      <c r="G15" s="25"/>
      <c r="H15" s="26"/>
      <c r="I15" s="12">
        <v>1.6500000000000001E-2</v>
      </c>
    </row>
    <row r="16" spans="1:9" ht="18.75" customHeight="1" x14ac:dyDescent="0.35">
      <c r="A16" s="24" t="s">
        <v>51</v>
      </c>
      <c r="B16" s="25"/>
      <c r="C16" s="25"/>
      <c r="D16" s="25"/>
      <c r="E16" s="25"/>
      <c r="F16" s="25"/>
      <c r="G16" s="25"/>
      <c r="H16" s="26"/>
      <c r="I16" s="12">
        <v>7.5999999999999998E-2</v>
      </c>
    </row>
    <row r="17" spans="1:9" ht="18.75" customHeight="1" x14ac:dyDescent="0.35">
      <c r="A17" s="34" t="s">
        <v>52</v>
      </c>
      <c r="B17" s="34"/>
      <c r="C17" s="34"/>
      <c r="D17" s="34"/>
      <c r="E17" s="34"/>
      <c r="F17" s="34"/>
      <c r="G17" s="34"/>
      <c r="H17" s="34"/>
      <c r="I17" s="13">
        <f>SUM(I14:I16)</f>
        <v>0.1125</v>
      </c>
    </row>
    <row r="18" spans="1:9" ht="70.5" customHeight="1" x14ac:dyDescent="0.35">
      <c r="A18" s="35" t="e" vm="1">
        <v>#VALUE!</v>
      </c>
      <c r="B18" s="36"/>
      <c r="C18" s="36"/>
      <c r="D18" s="36"/>
      <c r="E18" s="36"/>
      <c r="F18" s="36"/>
      <c r="G18" s="36"/>
      <c r="H18" s="37"/>
      <c r="I18" s="15">
        <f>ROUND((((1+(I6+I11+I10))*(1+I8)*(1+I4))/(1-I17))-1,4)</f>
        <v>0.19550000000000001</v>
      </c>
    </row>
    <row r="19" spans="1:9" x14ac:dyDescent="0.35">
      <c r="A19" s="27"/>
      <c r="B19" s="27"/>
      <c r="C19" s="27"/>
      <c r="D19" s="27"/>
      <c r="E19" s="27"/>
      <c r="F19" s="27"/>
      <c r="G19" s="27"/>
      <c r="H19" s="27"/>
    </row>
    <row r="21" spans="1:9" x14ac:dyDescent="0.35">
      <c r="F21" s="28" t="s">
        <v>57</v>
      </c>
      <c r="G21" s="29"/>
      <c r="H21" s="29"/>
      <c r="I21" s="29"/>
    </row>
    <row r="22" spans="1:9" x14ac:dyDescent="0.35">
      <c r="D22" s="16" t="s">
        <v>53</v>
      </c>
      <c r="E22" s="20">
        <v>46128</v>
      </c>
      <c r="F22" s="30"/>
      <c r="G22" s="30"/>
      <c r="H22" s="30"/>
      <c r="I22" s="30"/>
    </row>
    <row r="23" spans="1:9" x14ac:dyDescent="0.35">
      <c r="D23" s="21" t="s">
        <v>54</v>
      </c>
      <c r="E23" s="21"/>
      <c r="F23" s="22"/>
      <c r="G23" s="22"/>
      <c r="H23" s="22"/>
      <c r="I23" s="22"/>
    </row>
    <row r="24" spans="1:9" x14ac:dyDescent="0.35">
      <c r="D24" s="21" t="s">
        <v>55</v>
      </c>
      <c r="E24" s="21"/>
      <c r="F24" s="23"/>
      <c r="G24" s="23"/>
      <c r="H24" s="23"/>
      <c r="I24" s="23"/>
    </row>
  </sheetData>
  <mergeCells count="23">
    <mergeCell ref="A7:I7"/>
    <mergeCell ref="A1:I1"/>
    <mergeCell ref="A3:I3"/>
    <mergeCell ref="A4:H4"/>
    <mergeCell ref="A5:I5"/>
    <mergeCell ref="A6:H6"/>
    <mergeCell ref="A8:H8"/>
    <mergeCell ref="A9:I9"/>
    <mergeCell ref="A10:H10"/>
    <mergeCell ref="A11:H11"/>
    <mergeCell ref="A12:I12"/>
    <mergeCell ref="A13:H13"/>
    <mergeCell ref="A15:H15"/>
    <mergeCell ref="A16:H16"/>
    <mergeCell ref="A17:H17"/>
    <mergeCell ref="A18:H18"/>
    <mergeCell ref="D23:E23"/>
    <mergeCell ref="F23:I23"/>
    <mergeCell ref="D24:E24"/>
    <mergeCell ref="F24:I24"/>
    <mergeCell ref="A14:H14"/>
    <mergeCell ref="A19:H19"/>
    <mergeCell ref="F21:I22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8217d6-915b-4d50-9336-0e8fef4a773d">
      <Terms xmlns="http://schemas.microsoft.com/office/infopath/2007/PartnerControls"/>
    </lcf76f155ced4ddcb4097134ff3c332f>
    <TaxCatchAll xmlns="0a046e97-6834-4c1f-831c-882184a81a62" xsi:nil="true"/>
    <_Flow_SignoffStatus xmlns="c58217d6-915b-4d50-9336-0e8fef4a77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F02885817DD4D9CCB5BDEC19EC221" ma:contentTypeVersion="20" ma:contentTypeDescription="Criar um novo documento." ma:contentTypeScope="" ma:versionID="41a9a0da88a60cc37e97853fab4ffe9c">
  <xsd:schema xmlns:xsd="http://www.w3.org/2001/XMLSchema" xmlns:xs="http://www.w3.org/2001/XMLSchema" xmlns:p="http://schemas.microsoft.com/office/2006/metadata/properties" xmlns:ns2="c58217d6-915b-4d50-9336-0e8fef4a773d" xmlns:ns3="0a046e97-6834-4c1f-831c-882184a81a62" targetNamespace="http://schemas.microsoft.com/office/2006/metadata/properties" ma:root="true" ma:fieldsID="d93f829a64e1870ffd487b6e4ab81a47" ns2:_="" ns3:_="">
    <xsd:import namespace="c58217d6-915b-4d50-9336-0e8fef4a773d"/>
    <xsd:import namespace="0a046e97-6834-4c1f-831c-882184a81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217d6-915b-4d50-9336-0e8fef4a7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Flow_SignoffStatus" ma:index="18" nillable="true" ma:displayName="Estado da aprovação" ma:internalName="Estado_x0020_da_x0020_aprov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f8484d55-44b4-4d3b-bf0c-d6a6cbcf44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46e97-6834-4c1f-831c-882184a81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15cefc-c0fc-4d09-85a1-9c167fcf58e4}" ma:internalName="TaxCatchAll" ma:showField="CatchAllData" ma:web="0a046e97-6834-4c1f-831c-882184a81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D951F-FE0B-44D4-8F33-F4CE1F4607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83D93-9F0E-4B27-93EE-5E20861C00AF}">
  <ds:schemaRefs>
    <ds:schemaRef ds:uri="http://schemas.microsoft.com/office/2006/metadata/properties"/>
    <ds:schemaRef ds:uri="http://schemas.microsoft.com/office/infopath/2007/PartnerControls"/>
    <ds:schemaRef ds:uri="c58217d6-915b-4d50-9336-0e8fef4a773d"/>
    <ds:schemaRef ds:uri="0a046e97-6834-4c1f-831c-882184a81a62"/>
  </ds:schemaRefs>
</ds:datastoreItem>
</file>

<file path=customXml/itemProps3.xml><?xml version="1.0" encoding="utf-8"?>
<ds:datastoreItem xmlns:ds="http://schemas.openxmlformats.org/officeDocument/2006/customXml" ds:itemID="{7677047F-0BDF-4536-96D4-77EF2B6B5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217d6-915b-4d50-9336-0e8fef4a773d"/>
    <ds:schemaRef ds:uri="0a046e97-6834-4c1f-831c-882184a81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LST</vt:lpstr>
      <vt:lpstr>BDI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Kathleen Pereira Rodrigues</cp:lastModifiedBy>
  <dcterms:created xsi:type="dcterms:W3CDTF">2025-12-18T16:23:42Z</dcterms:created>
  <dcterms:modified xsi:type="dcterms:W3CDTF">2026-04-16T20:34:42Z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2025-12-18T00:00:00Z</vt:filetime>
  </property>
  <property fmtid="{D5CDD505-2E9C-101B-9397-08002B2CF9AE}" pid="3" name="LastSaved">
    <vt:filetime>2025-12-18T00:00:00Z</vt:filetime>
  </property>
  <property fmtid="{D5CDD505-2E9C-101B-9397-08002B2CF9AE}" pid="4" name="Producer">
    <vt:lpwstr>iLovePDF</vt:lpwstr>
  </property>
  <property fmtid="{D5CDD505-2E9C-101B-9397-08002B2CF9AE}" pid="5" name="ContentTypeId">
    <vt:lpwstr>0x0101007B5F02885817DD4D9CCB5BDEC19EC221</vt:lpwstr>
  </property>
  <property fmtid="{D5CDD505-2E9C-101B-9397-08002B2CF9AE}" pid="6" name="MediaServiceImageTags">
    <vt:lpwstr/>
  </property>
</Properties>
</file>