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GERENCIA COMPRAS\Planilhas Proposta copiáveis\MUSP FACHADAS\"/>
    </mc:Choice>
  </mc:AlternateContent>
  <xr:revisionPtr revIDLastSave="0" documentId="8_{3B1124CB-333B-4C2E-8789-44AFCE7327BE}" xr6:coauthVersionLast="47" xr6:coauthVersionMax="47" xr10:uidLastSave="{00000000-0000-0000-0000-000000000000}"/>
  <bookViews>
    <workbookView xWindow="-120" yWindow="-120" windowWidth="29040" windowHeight="15720" xr2:uid="{91A23029-D30D-4285-BFEF-00225A872E9C}"/>
  </bookViews>
  <sheets>
    <sheet name="INSTRUÇÕES" sheetId="2" r:id="rId1"/>
    <sheet name="ARQUITETURA" sheetId="1" r:id="rId2"/>
    <sheet name="RESUM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J47" i="1"/>
  <c r="I47" i="1"/>
  <c r="M46" i="1"/>
  <c r="J46" i="1"/>
  <c r="I46" i="1"/>
  <c r="K46" i="1" s="1"/>
  <c r="M45" i="1"/>
  <c r="J45" i="1"/>
  <c r="I45" i="1"/>
  <c r="M41" i="1"/>
  <c r="J41" i="1"/>
  <c r="I41" i="1"/>
  <c r="M39" i="1"/>
  <c r="J39" i="1"/>
  <c r="I39" i="1"/>
  <c r="M38" i="1"/>
  <c r="J38" i="1"/>
  <c r="I38" i="1"/>
  <c r="M32" i="1"/>
  <c r="J32" i="1"/>
  <c r="I32" i="1"/>
  <c r="M30" i="1"/>
  <c r="J30" i="1"/>
  <c r="I30" i="1"/>
  <c r="M29" i="1"/>
  <c r="J29" i="1"/>
  <c r="I29" i="1"/>
  <c r="M28" i="1"/>
  <c r="J28" i="1"/>
  <c r="I28" i="1"/>
  <c r="M50" i="1"/>
  <c r="J50" i="1"/>
  <c r="I50" i="1"/>
  <c r="M49" i="1"/>
  <c r="J49" i="1"/>
  <c r="I49" i="1"/>
  <c r="M44" i="1"/>
  <c r="J44" i="1"/>
  <c r="I44" i="1"/>
  <c r="M36" i="1"/>
  <c r="J36" i="1"/>
  <c r="I36" i="1"/>
  <c r="M35" i="1"/>
  <c r="J35" i="1"/>
  <c r="I35" i="1"/>
  <c r="M26" i="1"/>
  <c r="J26" i="1"/>
  <c r="I26" i="1"/>
  <c r="M25" i="1"/>
  <c r="J25" i="1"/>
  <c r="I25" i="1"/>
  <c r="M22" i="1"/>
  <c r="J22" i="1"/>
  <c r="I22" i="1"/>
  <c r="M21" i="1"/>
  <c r="J21" i="1"/>
  <c r="I21" i="1"/>
  <c r="M20" i="1"/>
  <c r="J20" i="1"/>
  <c r="I20" i="1"/>
  <c r="M19" i="1"/>
  <c r="J19" i="1"/>
  <c r="I19" i="1"/>
  <c r="M18" i="1"/>
  <c r="J18" i="1"/>
  <c r="I18" i="1"/>
  <c r="M17" i="1"/>
  <c r="J17" i="1"/>
  <c r="I17" i="1"/>
  <c r="M16" i="1"/>
  <c r="J16" i="1"/>
  <c r="I16" i="1"/>
  <c r="M15" i="1"/>
  <c r="J15" i="1"/>
  <c r="I15" i="1"/>
  <c r="M14" i="1"/>
  <c r="J14" i="1"/>
  <c r="I14" i="1"/>
  <c r="M13" i="1"/>
  <c r="J13" i="1"/>
  <c r="I13" i="1"/>
  <c r="M12" i="1"/>
  <c r="J12" i="1"/>
  <c r="I12" i="1"/>
  <c r="M11" i="1"/>
  <c r="J11" i="1"/>
  <c r="I11" i="1"/>
  <c r="K32" i="1" l="1"/>
  <c r="K45" i="1"/>
  <c r="I48" i="1"/>
  <c r="K39" i="1"/>
  <c r="K47" i="1"/>
  <c r="J42" i="1"/>
  <c r="J48" i="1"/>
  <c r="I42" i="1"/>
  <c r="I33" i="1"/>
  <c r="J33" i="1"/>
  <c r="K41" i="1"/>
  <c r="K28" i="1"/>
  <c r="K38" i="1"/>
  <c r="J23" i="1"/>
  <c r="I23" i="1"/>
  <c r="K29" i="1"/>
  <c r="K11" i="1"/>
  <c r="K30" i="1"/>
  <c r="K44" i="1"/>
  <c r="K14" i="1"/>
  <c r="K18" i="1"/>
  <c r="K22" i="1"/>
  <c r="K35" i="1"/>
  <c r="J10" i="1"/>
  <c r="L10" i="1"/>
  <c r="K16" i="1"/>
  <c r="K20" i="1"/>
  <c r="K49" i="1"/>
  <c r="K13" i="1"/>
  <c r="K17" i="1"/>
  <c r="K21" i="1"/>
  <c r="K26" i="1"/>
  <c r="K36" i="1"/>
  <c r="I10" i="1"/>
  <c r="K19" i="1"/>
  <c r="K15" i="1"/>
  <c r="K50" i="1"/>
  <c r="K12" i="1"/>
  <c r="K25" i="1"/>
  <c r="I51" i="1" l="1"/>
  <c r="K42" i="1"/>
  <c r="J51" i="1"/>
  <c r="K48" i="1"/>
  <c r="K33" i="1"/>
  <c r="K23" i="1"/>
  <c r="K10" i="1"/>
  <c r="K51" i="1" l="1"/>
  <c r="Q8" i="3" s="1"/>
  <c r="S8" i="3" s="1"/>
  <c r="U8" i="3" s="1"/>
  <c r="U9" i="3" s="1"/>
</calcChain>
</file>

<file path=xl/sharedStrings.xml><?xml version="1.0" encoding="utf-8"?>
<sst xmlns="http://schemas.openxmlformats.org/spreadsheetml/2006/main" count="169" uniqueCount="134">
  <si>
    <t>ESPAÇO PARA INSERÇÃO DO LOGOTIPO DA EMPRESA</t>
  </si>
  <si>
    <t>PLANILHA PROPOSTA DE CUSTOS UNITÁRIOS</t>
  </si>
  <si>
    <t>EMPRESA LICITANTE:</t>
  </si>
  <si>
    <t>DATA:</t>
  </si>
  <si>
    <t>PROJETO:</t>
  </si>
  <si>
    <t>Nº DOCUMENTO (BUTANTAN):</t>
  </si>
  <si>
    <t>REVISÃO:</t>
  </si>
  <si>
    <t>PLANILHA Nº</t>
  </si>
  <si>
    <t>MUSEU DE SAUDE PUBLICA EMILIO RIBAS - PINTURA DE FACHADAS</t>
  </si>
  <si>
    <t>ÁREA:</t>
  </si>
  <si>
    <t>VERIFICAÇÃO DE PREÇOS POR ITEM
(UNITÁRIO E TOTAL)</t>
  </si>
  <si>
    <t>ARQUITETURA</t>
  </si>
  <si>
    <t>ITEM</t>
  </si>
  <si>
    <t>DESCRIÇÃO</t>
  </si>
  <si>
    <t>TAMANHO</t>
  </si>
  <si>
    <t>UNIDADE</t>
  </si>
  <si>
    <t>QTDADE</t>
  </si>
  <si>
    <t>CUSTO
UNIT. MAT/
EQUIP.</t>
  </si>
  <si>
    <t>CUSTO
UNITÁRIO
MÃO DE OBRA</t>
  </si>
  <si>
    <t>CUSTO TOTAL MAT/
EQUIP.</t>
  </si>
  <si>
    <t>CUSTO TOTAL MÃO DE OBRA</t>
  </si>
  <si>
    <t>CUSTO TOTAL MAT./EQUIP. + MÃO DE OBRA</t>
  </si>
  <si>
    <t>PREÇO UNITÁRIO TOTAL MAT./EQUIP. + MÃO DE OBRA (INCLUSIVE BDI)</t>
  </si>
  <si>
    <t>PREÇO TOTAL MAT./EQUIP. + MÃO DE OBRA (INCLUSIVE BDI)</t>
  </si>
  <si>
    <t>FACHADAS INTERNAS + GALPÃO DOS CARROS HISTÓRICOS</t>
  </si>
  <si>
    <t>MOBILIZAÇÃO E SERVIÇOS COMPLEMENTARES</t>
  </si>
  <si>
    <t>1.1</t>
  </si>
  <si>
    <t>MOBILIZAÇÃO E ADMINISTRAÇÃO LOCAL PARA OBRA DE PEQUENO PORTE</t>
  </si>
  <si>
    <t>MÊS</t>
  </si>
  <si>
    <t>Engenheiro civil de obra pleno com encargos complementares</t>
  </si>
  <si>
    <t>Técnico de segurança do trabalho com encargos complementares</t>
  </si>
  <si>
    <t>1.2</t>
  </si>
  <si>
    <t>Montagem e desmontagem de andaime tubular fachadeiro com altura até 10 m</t>
  </si>
  <si>
    <t>M2</t>
  </si>
  <si>
    <t>1.3</t>
  </si>
  <si>
    <t>Andaime tubular fachadeiro com piso metálico e sapatas ajustáveis</t>
  </si>
  <si>
    <t>M2MES</t>
  </si>
  <si>
    <t>1.4</t>
  </si>
  <si>
    <t>Proteção de fachada com tela de nylon</t>
  </si>
  <si>
    <t>1.5</t>
  </si>
  <si>
    <t>Tapume móvel para fechamento de áreas</t>
  </si>
  <si>
    <t>1.6</t>
  </si>
  <si>
    <t>Remoção de entulho separado de obra com caçamba metálica - terra, alvenaria, concreto, argamassa, madeira, papel, plástico ou metal</t>
  </si>
  <si>
    <t>M3</t>
  </si>
  <si>
    <t>1.7</t>
  </si>
  <si>
    <t>Placa de identificação para obra</t>
  </si>
  <si>
    <t>1.8</t>
  </si>
  <si>
    <t>Consultoria de Arquiteto / Engenheiro especialista em Patologia das Construções</t>
  </si>
  <si>
    <t>H</t>
  </si>
  <si>
    <t>1.9</t>
  </si>
  <si>
    <t>Limpeza de superfície com hidrojateamento</t>
  </si>
  <si>
    <t>Locação de plataforma elevatória articulada, com altura aproximada de 20 m, capacidade de carga de 227 kg, diesel</t>
  </si>
  <si>
    <t>UN MÊS</t>
  </si>
  <si>
    <t>FACHADA INTERNA</t>
  </si>
  <si>
    <t>REMOÇÕES E DEMOLIÇÕES</t>
  </si>
  <si>
    <t>2.1</t>
  </si>
  <si>
    <t>Demolição manual de revestimento em massa de parede ou teto</t>
  </si>
  <si>
    <t>2.2</t>
  </si>
  <si>
    <t>2.3</t>
  </si>
  <si>
    <t>PREPARO DE SUPERFÍCIE</t>
  </si>
  <si>
    <t>3.1</t>
  </si>
  <si>
    <t>3.2</t>
  </si>
  <si>
    <t>3.3</t>
  </si>
  <si>
    <t xml:space="preserve">Reboco </t>
  </si>
  <si>
    <t>M</t>
  </si>
  <si>
    <t>PINTURA</t>
  </si>
  <si>
    <t>4.1</t>
  </si>
  <si>
    <t>Tinta acrílica antimofo em massa, inclusive preparo</t>
  </si>
  <si>
    <t>4.2</t>
  </si>
  <si>
    <t>Esmalte à base água em superfície metálica, inclusive preparo  (PORTÃO DE ENTRADA, ESQUADRIAS EM GERAL, CACHORROS DOS BEIRAIS)</t>
  </si>
  <si>
    <t>5.1</t>
  </si>
  <si>
    <t>Reparos pontuais em madeira em esquadrias e elementos decorativos (cachorros)</t>
  </si>
  <si>
    <t>FACHADA EXTERNA</t>
  </si>
  <si>
    <t>FINALIZAÇÃO</t>
  </si>
  <si>
    <t>Limpeza final da obra</t>
  </si>
  <si>
    <t>Entrega de DATABOOK / projeto As built do serviço executado</t>
  </si>
  <si>
    <t>UNID</t>
  </si>
  <si>
    <t>TOTAL GERAL</t>
  </si>
  <si>
    <r>
      <rPr>
        <b/>
        <sz val="14"/>
        <rFont val="Aptos Narrow"/>
        <family val="2"/>
        <scheme val="minor"/>
      </rPr>
      <t>ATENÇÃO PARA O PREENCHIMENTO:</t>
    </r>
    <r>
      <rPr>
        <sz val="14"/>
        <rFont val="Aptos Narrow"/>
        <family val="2"/>
        <scheme val="minor"/>
      </rPr>
      <t xml:space="preserve"> LANÇAR OS VALORES DOS CUSTOS UNITÁRIOS DE MAT./EQUIP. E DA MÃO DE OBRA </t>
    </r>
    <r>
      <rPr>
        <b/>
        <sz val="14"/>
        <rFont val="Aptos Narrow"/>
        <family val="2"/>
        <scheme val="minor"/>
      </rPr>
      <t>SEM TAXA DE BDI</t>
    </r>
    <r>
      <rPr>
        <sz val="14"/>
        <rFont val="Aptos Narrow"/>
        <family val="2"/>
        <scheme val="minor"/>
      </rPr>
      <t>. O VALOR DO BDI DEVERÁ SER LANÇADO APENAS NA PLANILHA RESUMO.</t>
    </r>
  </si>
  <si>
    <t>INSTRUÇÕES DE PREENCHIMENTO DAS PLANILHAS</t>
  </si>
  <si>
    <t>ESTA PASTA DE TRABALHO CONTÉM 3 PLANILHAS:</t>
  </si>
  <si>
    <t>- ESTA PLANILHA COM INSTRUÇÕES GERAIS DE PREENCHIMENTO</t>
  </si>
  <si>
    <t>- 1 PLANILHA DA DISCIPLINA ARQUITETURA</t>
  </si>
  <si>
    <t>- 1 PLANILHA COM O RESUMO GERAL DA PROPOSTA</t>
  </si>
  <si>
    <t>TODAS AS PLANILHAS POSSUEM CÉLULAS BLOQUEADAS QUE ASSIM DEVEM PERMANECER.</t>
  </si>
  <si>
    <t>TODOS OS CUSTOS UNITÁRIOS DEVEM SER PREENCHIDOS COM ATÉ 2 CASAS DECIMAIS.</t>
  </si>
  <si>
    <t>TODOS OS CÁLCULOS NECESSÁRIOS SERÃO FEITOS DE FORMA AUTOMÁTICA POR FÓRMULAS NAS CÉLULAS BLOQUEADAS.</t>
  </si>
  <si>
    <t>TODAS AS 2 PLANILHAS SEGUINTES POSSUEM CABEÇALHO PADRONIZADO ONDE AS LICITANTES DEVEM COLOCAR LOGOTIPO DA EMPRESA NO ESPAÇO INDICADO, NOME E DATA DA PROPOSTA.</t>
  </si>
  <si>
    <t>NA PLANILHA ARQUITETURA PREENCHER SOMENTE OS CUSTOS UNITÁRIOS DE MATERIAIS/EQUIPAMENTOS E CUSTOS UNITÁRIOS DE MÃO DE OBRA.</t>
  </si>
  <si>
    <t>ATENTAR-SE PARA O PREENCHIMENTO DOS CUSTOS UNITÁRIOS DE MAT./EQUIP. E DE MÃO DE OBRA DE ACORDO COM A DESCRIÇÃO DOS SERVIÇOS.</t>
  </si>
  <si>
    <t>HÁ CASOS DE ACORDO COM A NATUREZA DOS SERVIÇOS EM QUE APENAS UMA DAS COLUNAS MAT./EQUIP. OU MÃO DE OBRA DEVE SER PREENCHIDA.</t>
  </si>
  <si>
    <t>O CUSTO TOTAL DA DISCIPLINA ARQUITETURA SERÁ EXPORTADO AUTOMATICAMENTE PARA A PLANILHA RESUMO GERAL, NELA DEVERÁ SER LANÇADO O BDI PROPOSTO PELA LICITANTE.</t>
  </si>
  <si>
    <t>CUSTOS, COMPOSIÇÃO DE BDI E PREÇOS UNITÁRIOS SERÃO AVALIADOS PELA COMISSÃO DE LICITAÇÃO QUE PODERÁ REALIZAR DILIGÊNCIAS PARA FINS DE VERIFICAÇÃO DE EVENTUAIS PREÇOS EXCESSIVOS E/OU INEXEQUÍVEIS.</t>
  </si>
  <si>
    <t>PREENCHER NO FINAL DA PLANILHA RESUMO OS CAMPOS QUE IDENTIFICAM O RESPONSÁVEL LEGAL PELA PROPOSTA.</t>
  </si>
  <si>
    <t>PLANILHA RESUMO DA PROPOSTA</t>
  </si>
  <si>
    <t>DATA DA PROPOSTA:</t>
  </si>
  <si>
    <t>RESUMO GERAL DA PROPOSTA</t>
  </si>
  <si>
    <t>DISCIPLINA</t>
  </si>
  <si>
    <t>BDI (%) APLICADO</t>
  </si>
  <si>
    <t>CUSTO DA PLANILHA</t>
  </si>
  <si>
    <t>BDI EM REAIS</t>
  </si>
  <si>
    <t>PREÇO
(CUSTO + BDI)</t>
  </si>
  <si>
    <t>VALOR TOTAL DA PROPOSTA</t>
  </si>
  <si>
    <t>Nome do Representante Legal da Empresa:</t>
  </si>
  <si>
    <t>CPF.:</t>
  </si>
  <si>
    <t>1.10</t>
  </si>
  <si>
    <t>1.11</t>
  </si>
  <si>
    <t>1.12</t>
  </si>
  <si>
    <t>DI-E003-PB-AR-LI-0000-04 - pintura de fachadas</t>
  </si>
  <si>
    <t>2.1.1</t>
  </si>
  <si>
    <t>2.1.2</t>
  </si>
  <si>
    <r>
      <rPr>
        <sz val="12"/>
        <color theme="1"/>
        <rFont val="Calibri"/>
        <family val="2"/>
      </rPr>
      <t>Remoção de pintura em massa com lixamento</t>
    </r>
    <r>
      <rPr>
        <sz val="12"/>
        <color rgb="FFFF0000"/>
        <rFont val="Calibri"/>
        <family val="2"/>
      </rPr>
      <t xml:space="preserve"> </t>
    </r>
  </si>
  <si>
    <t>2.2.1</t>
  </si>
  <si>
    <t>2.2.2</t>
  </si>
  <si>
    <t>2.2.3</t>
  </si>
  <si>
    <t xml:space="preserve">Chapisco fino peneirado </t>
  </si>
  <si>
    <t xml:space="preserve">Emboço comum </t>
  </si>
  <si>
    <t>2.3.1</t>
  </si>
  <si>
    <t>3.1.1</t>
  </si>
  <si>
    <t>3.1.2</t>
  </si>
  <si>
    <t xml:space="preserve">Remoção de pintura em massa com lixamento </t>
  </si>
  <si>
    <t>3.2.1</t>
  </si>
  <si>
    <t>3.2.2</t>
  </si>
  <si>
    <t>3.3.1</t>
  </si>
  <si>
    <t>Chapisco fino peneirado</t>
  </si>
  <si>
    <t>Emboço comum</t>
  </si>
  <si>
    <t>ESQUADRIAS E ELEMENTOS ORNAMENTAIS</t>
  </si>
  <si>
    <t>4.3</t>
  </si>
  <si>
    <t>4.4</t>
  </si>
  <si>
    <t>PREPARO E PINTURA</t>
  </si>
  <si>
    <t>Remoção de pintura em superfícies de madeira e/ou metálicas com lixamento (PORTÃO DE ENTRADA E ESQUADRIAS DE MADEIRA)</t>
  </si>
  <si>
    <t>Elaboração de moldes de ornamentos de fachada em argamassa</t>
  </si>
  <si>
    <t>5.2</t>
  </si>
  <si>
    <t>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</si>
</sst>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-[$R$-416]\ * #,##0.00_-;\-[$R$-416]\ * #,##0.00_-;_-[$R$-416]\ * &quot;-&quot;??_-;_-@_-"/>
    <numFmt numFmtId="166" formatCode="_-[$R$-416]\ * #,##0.00_-;\-[$R$-416]\ * #,##0.00_-;_-[$R$-416]\ * &quot;-&quot;??_-;_-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17365D"/>
        <bgColor rgb="FF17365D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25">
    <xf numFmtId="0" fontId="0" fillId="0" borderId="0" xfId="0"/>
    <xf numFmtId="14" fontId="7" fillId="0" borderId="13" xfId="4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quotePrefix="1" applyFont="1"/>
    <xf numFmtId="10" fontId="15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6" xfId="3" applyFont="1" applyFill="1" applyBorder="1" applyAlignment="1" applyProtection="1">
      <alignment horizontal="center" vertical="center" wrapText="1"/>
      <protection locked="0"/>
    </xf>
    <xf numFmtId="0" fontId="3" fillId="2" borderId="7" xfId="3" applyFont="1" applyFill="1" applyBorder="1" applyAlignment="1" applyProtection="1">
      <alignment horizontal="center" vertical="center" wrapText="1"/>
      <protection locked="0"/>
    </xf>
    <xf numFmtId="0" fontId="7" fillId="0" borderId="10" xfId="4" applyFont="1" applyBorder="1" applyAlignment="1" applyProtection="1">
      <alignment horizontal="left" vertical="center"/>
      <protection locked="0"/>
    </xf>
    <xf numFmtId="0" fontId="7" fillId="0" borderId="11" xfId="4" applyFont="1" applyBorder="1" applyAlignment="1" applyProtection="1">
      <alignment horizontal="left" vertical="center"/>
      <protection locked="0"/>
    </xf>
    <xf numFmtId="0" fontId="7" fillId="0" borderId="12" xfId="4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4" fontId="15" fillId="0" borderId="3" xfId="1" applyFont="1" applyFill="1" applyBorder="1" applyAlignment="1" applyProtection="1">
      <alignment horizontal="center" vertical="center" wrapText="1"/>
    </xf>
    <xf numFmtId="44" fontId="15" fillId="0" borderId="5" xfId="1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3" borderId="15" xfId="4" applyFont="1" applyFill="1" applyBorder="1" applyAlignment="1" applyProtection="1">
      <alignment horizontal="center" vertical="center"/>
      <protection locked="0"/>
    </xf>
    <xf numFmtId="14" fontId="4" fillId="3" borderId="15" xfId="4" applyNumberFormat="1" applyFont="1" applyFill="1" applyBorder="1" applyAlignment="1" applyProtection="1">
      <alignment horizontal="center" vertical="center"/>
      <protection locked="0"/>
    </xf>
    <xf numFmtId="0" fontId="4" fillId="0" borderId="3" xfId="3" applyFont="1" applyBorder="1" applyAlignment="1" applyProtection="1">
      <alignment horizontal="center" vertical="center"/>
    </xf>
    <xf numFmtId="0" fontId="4" fillId="0" borderId="4" xfId="3" applyFont="1" applyBorder="1" applyAlignment="1" applyProtection="1">
      <alignment horizontal="center" vertical="center"/>
    </xf>
    <xf numFmtId="0" fontId="4" fillId="0" borderId="5" xfId="3" applyFont="1" applyBorder="1" applyAlignment="1" applyProtection="1">
      <alignment horizontal="center" vertical="center"/>
    </xf>
    <xf numFmtId="0" fontId="5" fillId="0" borderId="0" xfId="0" applyFont="1" applyProtection="1"/>
    <xf numFmtId="0" fontId="6" fillId="3" borderId="1" xfId="4" applyFont="1" applyFill="1" applyBorder="1" applyAlignment="1" applyProtection="1">
      <alignment horizontal="left" vertical="center"/>
    </xf>
    <xf numFmtId="0" fontId="6" fillId="3" borderId="8" xfId="4" applyFont="1" applyFill="1" applyBorder="1" applyAlignment="1" applyProtection="1">
      <alignment horizontal="left" vertical="center"/>
    </xf>
    <xf numFmtId="0" fontId="6" fillId="3" borderId="2" xfId="4" applyFont="1" applyFill="1" applyBorder="1" applyAlignment="1" applyProtection="1">
      <alignment horizontal="left" vertical="center"/>
    </xf>
    <xf numFmtId="0" fontId="6" fillId="3" borderId="9" xfId="4" applyFont="1" applyFill="1" applyBorder="1" applyAlignment="1" applyProtection="1">
      <alignment horizontal="left" vertical="center"/>
    </xf>
    <xf numFmtId="0" fontId="6" fillId="3" borderId="2" xfId="4" applyFont="1" applyFill="1" applyBorder="1" applyAlignment="1" applyProtection="1">
      <alignment vertical="center"/>
    </xf>
    <xf numFmtId="0" fontId="7" fillId="0" borderId="10" xfId="4" applyFont="1" applyBorder="1" applyAlignment="1" applyProtection="1">
      <alignment horizontal="center"/>
    </xf>
    <xf numFmtId="0" fontId="7" fillId="0" borderId="11" xfId="4" applyFont="1" applyBorder="1" applyAlignment="1" applyProtection="1">
      <alignment horizontal="center"/>
    </xf>
    <xf numFmtId="0" fontId="7" fillId="0" borderId="12" xfId="4" applyFont="1" applyBorder="1" applyAlignment="1" applyProtection="1">
      <alignment horizontal="center"/>
    </xf>
    <xf numFmtId="0" fontId="7" fillId="0" borderId="10" xfId="4" applyFont="1" applyBorder="1" applyAlignment="1" applyProtection="1">
      <alignment horizontal="center" vertical="center"/>
    </xf>
    <xf numFmtId="0" fontId="7" fillId="0" borderId="11" xfId="4" applyFont="1" applyBorder="1" applyAlignment="1" applyProtection="1">
      <alignment horizontal="center" vertical="center"/>
    </xf>
    <xf numFmtId="0" fontId="7" fillId="0" borderId="12" xfId="4" applyFont="1" applyBorder="1" applyAlignment="1" applyProtection="1">
      <alignment horizontal="center" vertical="center"/>
    </xf>
    <xf numFmtId="0" fontId="4" fillId="0" borderId="10" xfId="4" applyFont="1" applyBorder="1" applyAlignment="1" applyProtection="1">
      <alignment horizontal="center" vertical="center"/>
    </xf>
    <xf numFmtId="16" fontId="4" fillId="0" borderId="13" xfId="4" quotePrefix="1" applyNumberFormat="1" applyFont="1" applyBorder="1" applyAlignment="1" applyProtection="1">
      <alignment horizontal="center" vertical="center"/>
    </xf>
    <xf numFmtId="0" fontId="8" fillId="4" borderId="8" xfId="4" applyFont="1" applyFill="1" applyBorder="1" applyAlignment="1" applyProtection="1">
      <alignment horizontal="center" vertical="center" wrapText="1"/>
    </xf>
    <xf numFmtId="0" fontId="8" fillId="4" borderId="2" xfId="4" applyFont="1" applyFill="1" applyBorder="1" applyAlignment="1" applyProtection="1">
      <alignment horizontal="center" vertical="center" wrapText="1"/>
    </xf>
    <xf numFmtId="0" fontId="7" fillId="0" borderId="6" xfId="4" applyFont="1" applyBorder="1" applyAlignment="1" applyProtection="1">
      <alignment horizontal="center" vertical="center"/>
    </xf>
    <xf numFmtId="0" fontId="7" fillId="0" borderId="0" xfId="4" applyFont="1" applyAlignment="1" applyProtection="1">
      <alignment horizontal="center" vertical="center"/>
    </xf>
    <xf numFmtId="0" fontId="8" fillId="4" borderId="0" xfId="4" applyFont="1" applyFill="1" applyAlignment="1" applyProtection="1">
      <alignment horizontal="center" vertical="center" wrapText="1"/>
    </xf>
    <xf numFmtId="0" fontId="8" fillId="4" borderId="7" xfId="4" applyFont="1" applyFill="1" applyBorder="1" applyAlignment="1" applyProtection="1">
      <alignment horizontal="center" vertical="center" wrapText="1"/>
    </xf>
    <xf numFmtId="0" fontId="8" fillId="4" borderId="14" xfId="3" applyFont="1" applyFill="1" applyBorder="1" applyAlignment="1" applyProtection="1">
      <alignment horizontal="center" vertical="center" wrapText="1"/>
    </xf>
    <xf numFmtId="0" fontId="8" fillId="4" borderId="14" xfId="3" applyFont="1" applyFill="1" applyBorder="1" applyAlignment="1" applyProtection="1">
      <alignment horizontal="center" vertical="center" wrapText="1"/>
    </xf>
    <xf numFmtId="43" fontId="8" fillId="4" borderId="14" xfId="3" applyNumberFormat="1" applyFont="1" applyFill="1" applyBorder="1" applyAlignment="1" applyProtection="1">
      <alignment horizontal="center" vertical="center" wrapText="1"/>
    </xf>
    <xf numFmtId="1" fontId="17" fillId="5" borderId="22" xfId="0" quotePrefix="1" applyNumberFormat="1" applyFont="1" applyFill="1" applyBorder="1" applyAlignment="1" applyProtection="1">
      <alignment vertical="center"/>
    </xf>
    <xf numFmtId="0" fontId="9" fillId="0" borderId="0" xfId="0" applyFont="1" applyProtection="1"/>
    <xf numFmtId="1" fontId="17" fillId="5" borderId="21" xfId="0" applyNumberFormat="1" applyFont="1" applyFill="1" applyBorder="1" applyAlignment="1" applyProtection="1">
      <alignment horizontal="center" vertical="center" wrapText="1"/>
    </xf>
    <xf numFmtId="1" fontId="17" fillId="5" borderId="21" xfId="0" applyNumberFormat="1" applyFont="1" applyFill="1" applyBorder="1" applyAlignment="1" applyProtection="1">
      <alignment horizontal="left" vertical="center" wrapText="1"/>
    </xf>
    <xf numFmtId="44" fontId="17" fillId="5" borderId="21" xfId="1" applyFont="1" applyFill="1" applyBorder="1" applyAlignment="1" applyProtection="1">
      <alignment horizontal="center" vertical="center" wrapText="1"/>
    </xf>
    <xf numFmtId="1" fontId="16" fillId="0" borderId="21" xfId="0" quotePrefix="1" applyNumberFormat="1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49" fontId="16" fillId="0" borderId="23" xfId="0" applyNumberFormat="1" applyFont="1" applyBorder="1" applyAlignment="1" applyProtection="1">
      <alignment horizontal="left" vertical="center" wrapText="1"/>
    </xf>
    <xf numFmtId="164" fontId="16" fillId="0" borderId="21" xfId="0" applyNumberFormat="1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 wrapText="1"/>
    </xf>
    <xf numFmtId="4" fontId="16" fillId="0" borderId="21" xfId="0" applyNumberFormat="1" applyFont="1" applyBorder="1" applyAlignment="1" applyProtection="1">
      <alignment horizontal="center" vertical="center" wrapText="1"/>
    </xf>
    <xf numFmtId="165" fontId="9" fillId="0" borderId="15" xfId="3" applyNumberFormat="1" applyFont="1" applyBorder="1" applyAlignment="1" applyProtection="1">
      <alignment horizontal="center" vertical="center" wrapText="1"/>
    </xf>
    <xf numFmtId="1" fontId="17" fillId="5" borderId="24" xfId="0" quotePrefix="1" applyNumberFormat="1" applyFont="1" applyFill="1" applyBorder="1" applyAlignment="1" applyProtection="1">
      <alignment horizontal="left" vertical="center"/>
    </xf>
    <xf numFmtId="1" fontId="17" fillId="5" borderId="25" xfId="0" quotePrefix="1" applyNumberFormat="1" applyFont="1" applyFill="1" applyBorder="1" applyAlignment="1" applyProtection="1">
      <alignment horizontal="left" vertical="center"/>
    </xf>
    <xf numFmtId="1" fontId="17" fillId="6" borderId="21" xfId="0" quotePrefix="1" applyNumberFormat="1" applyFont="1" applyFill="1" applyBorder="1" applyAlignment="1" applyProtection="1">
      <alignment horizontal="center" vertical="center"/>
    </xf>
    <xf numFmtId="1" fontId="17" fillId="6" borderId="27" xfId="0" quotePrefix="1" applyNumberFormat="1" applyFont="1" applyFill="1" applyBorder="1" applyAlignment="1" applyProtection="1">
      <alignment horizontal="left" vertical="center" wrapText="1"/>
    </xf>
    <xf numFmtId="1" fontId="17" fillId="6" borderId="28" xfId="0" quotePrefix="1" applyNumberFormat="1" applyFont="1" applyFill="1" applyBorder="1" applyAlignment="1" applyProtection="1">
      <alignment horizontal="left" vertical="center" wrapText="1"/>
    </xf>
    <xf numFmtId="164" fontId="17" fillId="6" borderId="21" xfId="0" applyNumberFormat="1" applyFont="1" applyFill="1" applyBorder="1" applyAlignment="1" applyProtection="1">
      <alignment horizontal="center" vertical="center" wrapText="1"/>
    </xf>
    <xf numFmtId="1" fontId="16" fillId="7" borderId="21" xfId="0" quotePrefix="1" applyNumberFormat="1" applyFont="1" applyFill="1" applyBorder="1" applyAlignment="1" applyProtection="1">
      <alignment horizontal="center" vertical="center"/>
    </xf>
    <xf numFmtId="1" fontId="17" fillId="6" borderId="22" xfId="0" quotePrefix="1" applyNumberFormat="1" applyFont="1" applyFill="1" applyBorder="1" applyAlignment="1" applyProtection="1">
      <alignment horizontal="left" vertical="center" wrapText="1"/>
    </xf>
    <xf numFmtId="1" fontId="17" fillId="6" borderId="23" xfId="0" quotePrefix="1" applyNumberFormat="1" applyFont="1" applyFill="1" applyBorder="1" applyAlignment="1" applyProtection="1">
      <alignment horizontal="left" vertical="center" wrapText="1"/>
    </xf>
    <xf numFmtId="0" fontId="17" fillId="6" borderId="21" xfId="0" applyFont="1" applyFill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49" fontId="17" fillId="5" borderId="22" xfId="0" applyNumberFormat="1" applyFont="1" applyFill="1" applyBorder="1" applyAlignment="1" applyProtection="1">
      <alignment horizontal="left" vertical="center"/>
    </xf>
    <xf numFmtId="49" fontId="17" fillId="5" borderId="23" xfId="0" applyNumberFormat="1" applyFont="1" applyFill="1" applyBorder="1" applyAlignment="1" applyProtection="1">
      <alignment horizontal="left" vertical="center"/>
    </xf>
    <xf numFmtId="164" fontId="17" fillId="5" borderId="21" xfId="0" applyNumberFormat="1" applyFont="1" applyFill="1" applyBorder="1" applyAlignment="1" applyProtection="1">
      <alignment horizontal="center" vertical="center"/>
    </xf>
    <xf numFmtId="4" fontId="17" fillId="6" borderId="21" xfId="0" applyNumberFormat="1" applyFont="1" applyFill="1" applyBorder="1" applyAlignment="1" applyProtection="1">
      <alignment horizontal="center" vertical="center" wrapText="1"/>
    </xf>
    <xf numFmtId="166" fontId="17" fillId="6" borderId="21" xfId="0" applyNumberFormat="1" applyFont="1" applyFill="1" applyBorder="1" applyAlignment="1" applyProtection="1">
      <alignment vertical="center" wrapText="1"/>
    </xf>
    <xf numFmtId="166" fontId="17" fillId="6" borderId="0" xfId="0" applyNumberFormat="1" applyFont="1" applyFill="1" applyAlignment="1" applyProtection="1">
      <alignment vertical="center" wrapText="1"/>
    </xf>
    <xf numFmtId="1" fontId="17" fillId="6" borderId="21" xfId="0" applyNumberFormat="1" applyFont="1" applyFill="1" applyBorder="1" applyAlignment="1" applyProtection="1">
      <alignment horizontal="center" vertical="center"/>
    </xf>
    <xf numFmtId="1" fontId="17" fillId="5" borderId="21" xfId="0" applyNumberFormat="1" applyFont="1" applyFill="1" applyBorder="1" applyAlignment="1" applyProtection="1">
      <alignment horizontal="center" vertical="center"/>
    </xf>
    <xf numFmtId="0" fontId="17" fillId="5" borderId="21" xfId="0" applyFont="1" applyFill="1" applyBorder="1" applyAlignment="1" applyProtection="1">
      <alignment horizontal="center" vertical="center" wrapText="1"/>
    </xf>
    <xf numFmtId="4" fontId="17" fillId="5" borderId="21" xfId="0" applyNumberFormat="1" applyFont="1" applyFill="1" applyBorder="1" applyAlignment="1" applyProtection="1">
      <alignment horizontal="center" vertical="center" wrapText="1"/>
    </xf>
    <xf numFmtId="166" fontId="17" fillId="5" borderId="21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3" fontId="9" fillId="0" borderId="0" xfId="0" applyNumberFormat="1" applyFont="1" applyProtection="1"/>
    <xf numFmtId="166" fontId="16" fillId="0" borderId="21" xfId="0" applyNumberFormat="1" applyFont="1" applyBorder="1" applyAlignment="1" applyProtection="1">
      <alignment vertical="center" wrapText="1"/>
      <protection locked="0"/>
    </xf>
    <xf numFmtId="0" fontId="12" fillId="3" borderId="15" xfId="3" applyFont="1" applyFill="1" applyBorder="1" applyAlignment="1" applyProtection="1">
      <alignment horizontal="center" vertical="center"/>
    </xf>
    <xf numFmtId="0" fontId="4" fillId="3" borderId="15" xfId="4" applyFont="1" applyFill="1" applyBorder="1" applyAlignment="1" applyProtection="1">
      <alignment horizontal="center" vertical="center"/>
    </xf>
    <xf numFmtId="0" fontId="9" fillId="3" borderId="1" xfId="4" applyFont="1" applyFill="1" applyBorder="1" applyAlignment="1" applyProtection="1">
      <alignment horizontal="center" vertical="center"/>
    </xf>
    <xf numFmtId="0" fontId="9" fillId="3" borderId="8" xfId="4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 applyProtection="1">
      <alignment horizontal="center" vertical="center"/>
    </xf>
    <xf numFmtId="0" fontId="13" fillId="3" borderId="15" xfId="4" applyFont="1" applyFill="1" applyBorder="1" applyAlignment="1" applyProtection="1">
      <alignment horizontal="left" vertical="center"/>
    </xf>
    <xf numFmtId="0" fontId="12" fillId="3" borderId="13" xfId="4" applyFont="1" applyFill="1" applyBorder="1" applyAlignment="1" applyProtection="1">
      <alignment horizontal="center" vertical="center" wrapText="1"/>
    </xf>
    <xf numFmtId="0" fontId="12" fillId="3" borderId="13" xfId="4" applyFont="1" applyFill="1" applyBorder="1" applyAlignment="1" applyProtection="1">
      <alignment horizontal="center" vertical="center"/>
    </xf>
    <xf numFmtId="0" fontId="14" fillId="4" borderId="16" xfId="3" applyFont="1" applyFill="1" applyBorder="1" applyAlignment="1" applyProtection="1">
      <alignment horizontal="center" vertical="center" wrapText="1"/>
    </xf>
    <xf numFmtId="0" fontId="14" fillId="4" borderId="17" xfId="3" applyFont="1" applyFill="1" applyBorder="1" applyAlignment="1" applyProtection="1">
      <alignment horizontal="center" vertical="center" wrapText="1"/>
    </xf>
    <xf numFmtId="0" fontId="14" fillId="4" borderId="18" xfId="3" applyFont="1" applyFill="1" applyBorder="1" applyAlignment="1" applyProtection="1">
      <alignment horizontal="center" vertical="center" wrapText="1"/>
    </xf>
    <xf numFmtId="0" fontId="14" fillId="4" borderId="19" xfId="3" applyFont="1" applyFill="1" applyBorder="1" applyAlignment="1" applyProtection="1">
      <alignment horizontal="center" vertical="center" wrapText="1"/>
    </xf>
    <xf numFmtId="0" fontId="14" fillId="4" borderId="14" xfId="3" applyFont="1" applyFill="1" applyBorder="1" applyAlignment="1" applyProtection="1">
      <alignment horizontal="center" vertical="center" wrapText="1"/>
    </xf>
    <xf numFmtId="0" fontId="14" fillId="4" borderId="14" xfId="3" applyFont="1" applyFill="1" applyBorder="1" applyAlignment="1" applyProtection="1">
      <alignment horizontal="center" vertical="center" wrapText="1"/>
    </xf>
    <xf numFmtId="0" fontId="14" fillId="4" borderId="20" xfId="3" applyFont="1" applyFill="1" applyBorder="1" applyAlignment="1" applyProtection="1">
      <alignment horizontal="center" vertical="center" wrapText="1"/>
    </xf>
    <xf numFmtId="1" fontId="15" fillId="0" borderId="3" xfId="3" quotePrefix="1" applyNumberFormat="1" applyFont="1" applyBorder="1" applyAlignment="1" applyProtection="1">
      <alignment horizontal="center" vertical="center"/>
    </xf>
    <xf numFmtId="1" fontId="15" fillId="0" borderId="4" xfId="3" quotePrefix="1" applyNumberFormat="1" applyFont="1" applyBorder="1" applyAlignment="1" applyProtection="1">
      <alignment horizontal="center" vertical="center"/>
    </xf>
    <xf numFmtId="1" fontId="15" fillId="0" borderId="5" xfId="3" quotePrefix="1" applyNumberFormat="1" applyFont="1" applyBorder="1" applyAlignment="1" applyProtection="1">
      <alignment horizontal="center" vertical="center"/>
    </xf>
    <xf numFmtId="1" fontId="15" fillId="0" borderId="3" xfId="3" applyNumberFormat="1" applyFont="1" applyBorder="1" applyAlignment="1" applyProtection="1">
      <alignment horizontal="left" vertical="center" wrapText="1"/>
    </xf>
    <xf numFmtId="1" fontId="15" fillId="0" borderId="4" xfId="3" applyNumberFormat="1" applyFont="1" applyBorder="1" applyAlignment="1" applyProtection="1">
      <alignment horizontal="left" vertical="center" wrapText="1"/>
    </xf>
    <xf numFmtId="1" fontId="15" fillId="0" borderId="5" xfId="3" applyNumberFormat="1" applyFont="1" applyBorder="1" applyAlignment="1" applyProtection="1">
      <alignment horizontal="left" vertical="center" wrapText="1"/>
    </xf>
    <xf numFmtId="1" fontId="15" fillId="0" borderId="15" xfId="3" quotePrefix="1" applyNumberFormat="1" applyFont="1" applyBorder="1" applyAlignment="1" applyProtection="1">
      <alignment horizontal="center" vertical="center"/>
    </xf>
    <xf numFmtId="0" fontId="0" fillId="0" borderId="0" xfId="0" applyProtection="1"/>
    <xf numFmtId="0" fontId="14" fillId="8" borderId="3" xfId="0" applyFont="1" applyFill="1" applyBorder="1" applyAlignment="1" applyProtection="1">
      <alignment horizontal="right" vertical="center" indent="2"/>
    </xf>
    <xf numFmtId="0" fontId="14" fillId="8" borderId="4" xfId="0" applyFont="1" applyFill="1" applyBorder="1" applyAlignment="1" applyProtection="1">
      <alignment horizontal="right" vertical="center" indent="2"/>
    </xf>
    <xf numFmtId="165" fontId="14" fillId="8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/>
    <xf numFmtId="165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right"/>
    </xf>
  </cellXfs>
  <cellStyles count="5">
    <cellStyle name="Moeda" xfId="1" builtinId="4"/>
    <cellStyle name="Normal" xfId="0" builtinId="0"/>
    <cellStyle name="Normal 2" xfId="3" xr:uid="{9FDEEAB6-FE92-42F9-A3A3-2910D5DCAA88}"/>
    <cellStyle name="Normal 3 2" xfId="4" xr:uid="{77CBB627-AB47-4960-80B7-CD993D3D7137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ACCF-3869-46E6-B099-BF3451934E14}">
  <dimension ref="A1:Y36"/>
  <sheetViews>
    <sheetView tabSelected="1" workbookViewId="0">
      <selection sqref="A1:Y1"/>
    </sheetView>
  </sheetViews>
  <sheetFormatPr defaultColWidth="3.5703125" defaultRowHeight="15" x14ac:dyDescent="0.25"/>
  <sheetData>
    <row r="1" spans="1:25" ht="18.75" x14ac:dyDescent="0.3">
      <c r="A1" s="7" t="s">
        <v>79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3" spans="1:25" ht="15.75" x14ac:dyDescent="0.25">
      <c r="A3" s="2" t="s">
        <v>80</v>
      </c>
      <c r="B3" s="2"/>
    </row>
    <row r="4" spans="1:25" ht="15.75" x14ac:dyDescent="0.25">
      <c r="A4" s="2"/>
      <c r="B4" s="3" t="s">
        <v>81</v>
      </c>
    </row>
    <row r="5" spans="1:25" ht="15.75" x14ac:dyDescent="0.25">
      <c r="A5" s="3"/>
      <c r="B5" s="3" t="s">
        <v>82</v>
      </c>
    </row>
    <row r="6" spans="1:25" ht="15.75" x14ac:dyDescent="0.25">
      <c r="A6" s="2"/>
      <c r="B6" s="3" t="s">
        <v>83</v>
      </c>
    </row>
    <row r="7" spans="1:25" ht="15.75" x14ac:dyDescent="0.25">
      <c r="A7" s="2"/>
      <c r="B7" s="2"/>
    </row>
    <row r="8" spans="1:25" ht="15.75" x14ac:dyDescent="0.25">
      <c r="A8" s="8" t="s">
        <v>84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10" spans="1:25" ht="15.75" x14ac:dyDescent="0.25">
      <c r="A10" s="8" t="s">
        <v>85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.75" x14ac:dyDescent="0.25">
      <c r="B11" s="2"/>
    </row>
    <row r="12" spans="1:25" ht="15.6" customHeight="1" x14ac:dyDescent="0.25">
      <c r="A12" s="5" t="s">
        <v>86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.75" x14ac:dyDescent="0.25">
      <c r="B14" s="2"/>
    </row>
    <row r="15" spans="1:25" ht="15.6" customHeight="1" x14ac:dyDescent="0.25">
      <c r="A15" s="5" t="s">
        <v>87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5.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 x14ac:dyDescent="0.25">
      <c r="B17" s="2"/>
    </row>
    <row r="18" spans="1:25" ht="15.6" customHeight="1" x14ac:dyDescent="0.25">
      <c r="A18" s="9" t="s">
        <v>88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5.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5.75" x14ac:dyDescent="0.25">
      <c r="B20" s="2"/>
    </row>
    <row r="21" spans="1:25" ht="15.6" customHeight="1" x14ac:dyDescent="0.25">
      <c r="A21" s="5" t="s">
        <v>89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.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.75" x14ac:dyDescent="0.25">
      <c r="B23" s="2"/>
    </row>
    <row r="24" spans="1:25" ht="15.6" customHeight="1" x14ac:dyDescent="0.25">
      <c r="A24" s="5" t="s">
        <v>90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5.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7" spans="1:25" ht="15.6" customHeight="1" x14ac:dyDescent="0.25">
      <c r="A27" s="5" t="s">
        <v>91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5.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30" spans="1:25" x14ac:dyDescent="0.25">
      <c r="A30" s="6" t="s">
        <v>92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5.2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5" spans="1:25" ht="15.6" customHeight="1" x14ac:dyDescent="0.25">
      <c r="A35" s="5" t="s">
        <v>93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</sheetData>
  <sheetProtection algorithmName="SHA-512" hashValue="b4643ModQXXWRigQ2mfYEtHSqk7V+rTxmv7P53iy4zTpOusy2qYT3UVyrpDxQbClJVDi2SuZZb3ZHSpgaH5zWg==" saltValue="EIGEdBnc1/H9EpEjPji5bg==" spinCount="100000" sheet="1" formatCells="0" formatColumns="0" formatRows="0"/>
  <mergeCells count="11">
    <mergeCell ref="A18:Y19"/>
    <mergeCell ref="A1:Y1"/>
    <mergeCell ref="A8:Y8"/>
    <mergeCell ref="A10:Y10"/>
    <mergeCell ref="A12:Y13"/>
    <mergeCell ref="A15:Y16"/>
    <mergeCell ref="A21:Y22"/>
    <mergeCell ref="A24:Y25"/>
    <mergeCell ref="A27:Y28"/>
    <mergeCell ref="A30:Y33"/>
    <mergeCell ref="A35:Y3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F3FB-9DA8-4EED-9217-F4682560E76D}">
  <dimension ref="A1:M54"/>
  <sheetViews>
    <sheetView zoomScaleNormal="100" workbookViewId="0">
      <selection sqref="A1:B7"/>
    </sheetView>
  </sheetViews>
  <sheetFormatPr defaultColWidth="6.7109375" defaultRowHeight="15.75" x14ac:dyDescent="0.25"/>
  <cols>
    <col min="1" max="1" width="11.42578125" style="28" customWidth="1"/>
    <col min="2" max="3" width="47.140625" style="28" customWidth="1"/>
    <col min="4" max="4" width="28.5703125" style="28" customWidth="1"/>
    <col min="5" max="5" width="14.28515625" style="28" customWidth="1"/>
    <col min="6" max="6" width="14.28515625" style="92" customWidth="1"/>
    <col min="7" max="13" width="20" style="28" customWidth="1"/>
    <col min="14" max="16384" width="6.7109375" style="28"/>
  </cols>
  <sheetData>
    <row r="1" spans="1:13" ht="19.5" customHeight="1" x14ac:dyDescent="0.25">
      <c r="A1" s="10" t="s">
        <v>0</v>
      </c>
      <c r="B1" s="11"/>
      <c r="C1" s="25" t="s">
        <v>1</v>
      </c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9.5" customHeight="1" x14ac:dyDescent="0.25">
      <c r="A2" s="12"/>
      <c r="B2" s="13"/>
      <c r="C2" s="29" t="s">
        <v>2</v>
      </c>
      <c r="D2" s="30"/>
      <c r="E2" s="30"/>
      <c r="F2" s="30"/>
      <c r="G2" s="30"/>
      <c r="H2" s="30"/>
      <c r="I2" s="30"/>
      <c r="J2" s="30"/>
      <c r="K2" s="30"/>
      <c r="L2" s="31"/>
      <c r="M2" s="32" t="s">
        <v>3</v>
      </c>
    </row>
    <row r="3" spans="1:13" ht="19.5" customHeight="1" x14ac:dyDescent="0.25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6"/>
      <c r="M3" s="1"/>
    </row>
    <row r="4" spans="1:13" ht="19.5" customHeight="1" x14ac:dyDescent="0.25">
      <c r="A4" s="12"/>
      <c r="B4" s="13"/>
      <c r="C4" s="29" t="s">
        <v>4</v>
      </c>
      <c r="D4" s="30"/>
      <c r="E4" s="30"/>
      <c r="F4" s="30"/>
      <c r="G4" s="31"/>
      <c r="H4" s="29" t="s">
        <v>5</v>
      </c>
      <c r="I4" s="30"/>
      <c r="J4" s="30"/>
      <c r="K4" s="31"/>
      <c r="L4" s="32" t="s">
        <v>6</v>
      </c>
      <c r="M4" s="33" t="s">
        <v>7</v>
      </c>
    </row>
    <row r="5" spans="1:13" ht="19.5" customHeight="1" x14ac:dyDescent="0.3">
      <c r="A5" s="12"/>
      <c r="B5" s="13"/>
      <c r="C5" s="34" t="s">
        <v>8</v>
      </c>
      <c r="D5" s="35"/>
      <c r="E5" s="35"/>
      <c r="F5" s="35"/>
      <c r="G5" s="36"/>
      <c r="H5" s="37" t="s">
        <v>108</v>
      </c>
      <c r="I5" s="38"/>
      <c r="J5" s="38"/>
      <c r="K5" s="39"/>
      <c r="L5" s="40">
        <v>0</v>
      </c>
      <c r="M5" s="41" t="s">
        <v>133</v>
      </c>
    </row>
    <row r="6" spans="1:13" ht="19.5" customHeight="1" x14ac:dyDescent="0.25">
      <c r="A6" s="12"/>
      <c r="B6" s="13"/>
      <c r="C6" s="29" t="s">
        <v>9</v>
      </c>
      <c r="D6" s="30"/>
      <c r="E6" s="30"/>
      <c r="F6" s="30"/>
      <c r="G6" s="30"/>
      <c r="H6" s="30"/>
      <c r="I6" s="30"/>
      <c r="J6" s="30"/>
      <c r="K6" s="30"/>
      <c r="L6" s="42" t="s">
        <v>10</v>
      </c>
      <c r="M6" s="43"/>
    </row>
    <row r="7" spans="1:13" ht="19.5" customHeight="1" x14ac:dyDescent="0.25">
      <c r="A7" s="12"/>
      <c r="B7" s="13"/>
      <c r="C7" s="44" t="s">
        <v>11</v>
      </c>
      <c r="D7" s="45"/>
      <c r="E7" s="45"/>
      <c r="F7" s="45"/>
      <c r="G7" s="45"/>
      <c r="H7" s="45"/>
      <c r="I7" s="45"/>
      <c r="J7" s="45"/>
      <c r="K7" s="45"/>
      <c r="L7" s="46"/>
      <c r="M7" s="47"/>
    </row>
    <row r="8" spans="1:13" ht="69" customHeight="1" x14ac:dyDescent="0.25">
      <c r="A8" s="48" t="s">
        <v>12</v>
      </c>
      <c r="B8" s="49" t="s">
        <v>13</v>
      </c>
      <c r="C8" s="49"/>
      <c r="D8" s="48" t="s">
        <v>14</v>
      </c>
      <c r="E8" s="48" t="s">
        <v>15</v>
      </c>
      <c r="F8" s="48" t="s">
        <v>16</v>
      </c>
      <c r="G8" s="50" t="s">
        <v>17</v>
      </c>
      <c r="H8" s="48" t="s">
        <v>18</v>
      </c>
      <c r="I8" s="48" t="s">
        <v>19</v>
      </c>
      <c r="J8" s="48" t="s">
        <v>20</v>
      </c>
      <c r="K8" s="48" t="s">
        <v>21</v>
      </c>
      <c r="L8" s="48" t="s">
        <v>22</v>
      </c>
      <c r="M8" s="48" t="s">
        <v>23</v>
      </c>
    </row>
    <row r="9" spans="1:13" s="52" customFormat="1" ht="26.1" customHeight="1" x14ac:dyDescent="0.25">
      <c r="A9" s="51" t="s">
        <v>24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 s="52" customFormat="1" ht="26.1" customHeight="1" x14ac:dyDescent="0.25">
      <c r="A10" s="53">
        <v>1</v>
      </c>
      <c r="B10" s="54" t="s">
        <v>25</v>
      </c>
      <c r="C10" s="53"/>
      <c r="D10" s="53"/>
      <c r="E10" s="53"/>
      <c r="F10" s="53"/>
      <c r="G10" s="53"/>
      <c r="H10" s="53"/>
      <c r="I10" s="55">
        <f>SUM(I11:I22)</f>
        <v>0</v>
      </c>
      <c r="J10" s="55">
        <f t="shared" ref="J10:L10" si="0">SUM(J11:J22)</f>
        <v>0</v>
      </c>
      <c r="K10" s="55">
        <f t="shared" si="0"/>
        <v>0</v>
      </c>
      <c r="L10" s="55">
        <f t="shared" si="0"/>
        <v>0</v>
      </c>
      <c r="M10" s="53"/>
    </row>
    <row r="11" spans="1:13" s="52" customFormat="1" ht="26.1" customHeight="1" x14ac:dyDescent="0.25">
      <c r="A11" s="56" t="s">
        <v>26</v>
      </c>
      <c r="B11" s="57" t="s">
        <v>27</v>
      </c>
      <c r="C11" s="58"/>
      <c r="D11" s="59"/>
      <c r="E11" s="60" t="s">
        <v>28</v>
      </c>
      <c r="F11" s="61">
        <v>4</v>
      </c>
      <c r="G11" s="93"/>
      <c r="H11" s="93"/>
      <c r="I11" s="62">
        <f t="shared" ref="I11:I22" si="1">ROUND(F11*G11,2)</f>
        <v>0</v>
      </c>
      <c r="J11" s="62">
        <f t="shared" ref="J11:J22" si="2">ROUND(F11*H11,2)</f>
        <v>0</v>
      </c>
      <c r="K11" s="62">
        <f>I11+J11</f>
        <v>0</v>
      </c>
      <c r="L11" s="62">
        <v>0</v>
      </c>
      <c r="M11" s="62">
        <f>ROUND(F11*L11,2)</f>
        <v>0</v>
      </c>
    </row>
    <row r="12" spans="1:13" s="52" customFormat="1" ht="26.1" customHeight="1" x14ac:dyDescent="0.25">
      <c r="A12" s="56" t="s">
        <v>31</v>
      </c>
      <c r="B12" s="57" t="s">
        <v>29</v>
      </c>
      <c r="C12" s="58"/>
      <c r="D12" s="59"/>
      <c r="E12" s="60" t="s">
        <v>28</v>
      </c>
      <c r="F12" s="61">
        <v>4</v>
      </c>
      <c r="G12" s="93"/>
      <c r="H12" s="93"/>
      <c r="I12" s="62">
        <f t="shared" si="1"/>
        <v>0</v>
      </c>
      <c r="J12" s="62">
        <f t="shared" si="2"/>
        <v>0</v>
      </c>
      <c r="K12" s="62">
        <f t="shared" ref="K12:K22" si="3">I12+J12</f>
        <v>0</v>
      </c>
      <c r="L12" s="62">
        <v>0</v>
      </c>
      <c r="M12" s="62">
        <f t="shared" ref="M12:M22" si="4">ROUND(F12*L12,2)</f>
        <v>0</v>
      </c>
    </row>
    <row r="13" spans="1:13" s="52" customFormat="1" ht="26.1" customHeight="1" x14ac:dyDescent="0.25">
      <c r="A13" s="56" t="s">
        <v>34</v>
      </c>
      <c r="B13" s="57" t="s">
        <v>30</v>
      </c>
      <c r="C13" s="58"/>
      <c r="D13" s="59"/>
      <c r="E13" s="60" t="s">
        <v>28</v>
      </c>
      <c r="F13" s="61">
        <v>4</v>
      </c>
      <c r="G13" s="93"/>
      <c r="H13" s="93"/>
      <c r="I13" s="62">
        <f t="shared" si="1"/>
        <v>0</v>
      </c>
      <c r="J13" s="62">
        <f t="shared" si="2"/>
        <v>0</v>
      </c>
      <c r="K13" s="62">
        <f t="shared" si="3"/>
        <v>0</v>
      </c>
      <c r="L13" s="62">
        <v>0</v>
      </c>
      <c r="M13" s="62">
        <f t="shared" si="4"/>
        <v>0</v>
      </c>
    </row>
    <row r="14" spans="1:13" s="52" customFormat="1" ht="26.1" customHeight="1" x14ac:dyDescent="0.25">
      <c r="A14" s="56" t="s">
        <v>37</v>
      </c>
      <c r="B14" s="57" t="s">
        <v>32</v>
      </c>
      <c r="C14" s="58"/>
      <c r="D14" s="59"/>
      <c r="E14" s="60" t="s">
        <v>33</v>
      </c>
      <c r="F14" s="61">
        <v>175</v>
      </c>
      <c r="G14" s="93"/>
      <c r="H14" s="93"/>
      <c r="I14" s="62">
        <f t="shared" si="1"/>
        <v>0</v>
      </c>
      <c r="J14" s="62">
        <f t="shared" si="2"/>
        <v>0</v>
      </c>
      <c r="K14" s="62">
        <f t="shared" si="3"/>
        <v>0</v>
      </c>
      <c r="L14" s="62">
        <v>0</v>
      </c>
      <c r="M14" s="62">
        <f t="shared" si="4"/>
        <v>0</v>
      </c>
    </row>
    <row r="15" spans="1:13" s="52" customFormat="1" ht="26.1" customHeight="1" x14ac:dyDescent="0.25">
      <c r="A15" s="56" t="s">
        <v>39</v>
      </c>
      <c r="B15" s="57" t="s">
        <v>35</v>
      </c>
      <c r="C15" s="58"/>
      <c r="D15" s="59"/>
      <c r="E15" s="60" t="s">
        <v>36</v>
      </c>
      <c r="F15" s="61">
        <v>700</v>
      </c>
      <c r="G15" s="93"/>
      <c r="H15" s="93"/>
      <c r="I15" s="62">
        <f t="shared" si="1"/>
        <v>0</v>
      </c>
      <c r="J15" s="62">
        <f t="shared" si="2"/>
        <v>0</v>
      </c>
      <c r="K15" s="62">
        <f t="shared" si="3"/>
        <v>0</v>
      </c>
      <c r="L15" s="62">
        <v>0</v>
      </c>
      <c r="M15" s="62">
        <f t="shared" si="4"/>
        <v>0</v>
      </c>
    </row>
    <row r="16" spans="1:13" s="52" customFormat="1" ht="26.1" customHeight="1" x14ac:dyDescent="0.25">
      <c r="A16" s="56" t="s">
        <v>41</v>
      </c>
      <c r="B16" s="57" t="s">
        <v>38</v>
      </c>
      <c r="C16" s="58"/>
      <c r="D16" s="59"/>
      <c r="E16" s="60" t="s">
        <v>33</v>
      </c>
      <c r="F16" s="61">
        <v>300</v>
      </c>
      <c r="G16" s="93"/>
      <c r="H16" s="93"/>
      <c r="I16" s="62">
        <f t="shared" si="1"/>
        <v>0</v>
      </c>
      <c r="J16" s="62">
        <f t="shared" si="2"/>
        <v>0</v>
      </c>
      <c r="K16" s="62">
        <f t="shared" si="3"/>
        <v>0</v>
      </c>
      <c r="L16" s="62">
        <v>0</v>
      </c>
      <c r="M16" s="62">
        <f t="shared" si="4"/>
        <v>0</v>
      </c>
    </row>
    <row r="17" spans="1:13" s="52" customFormat="1" ht="26.1" customHeight="1" x14ac:dyDescent="0.25">
      <c r="A17" s="56" t="s">
        <v>44</v>
      </c>
      <c r="B17" s="57" t="s">
        <v>40</v>
      </c>
      <c r="C17" s="58"/>
      <c r="D17" s="59"/>
      <c r="E17" s="60" t="s">
        <v>33</v>
      </c>
      <c r="F17" s="61">
        <v>50</v>
      </c>
      <c r="G17" s="93"/>
      <c r="H17" s="93"/>
      <c r="I17" s="62">
        <f t="shared" si="1"/>
        <v>0</v>
      </c>
      <c r="J17" s="62">
        <f t="shared" si="2"/>
        <v>0</v>
      </c>
      <c r="K17" s="62">
        <f t="shared" si="3"/>
        <v>0</v>
      </c>
      <c r="L17" s="62">
        <v>0</v>
      </c>
      <c r="M17" s="62">
        <f t="shared" si="4"/>
        <v>0</v>
      </c>
    </row>
    <row r="18" spans="1:13" s="52" customFormat="1" ht="45.95" customHeight="1" x14ac:dyDescent="0.25">
      <c r="A18" s="56" t="s">
        <v>46</v>
      </c>
      <c r="B18" s="57" t="s">
        <v>42</v>
      </c>
      <c r="C18" s="58"/>
      <c r="D18" s="59"/>
      <c r="E18" s="60" t="s">
        <v>43</v>
      </c>
      <c r="F18" s="61">
        <v>12</v>
      </c>
      <c r="G18" s="93"/>
      <c r="H18" s="93"/>
      <c r="I18" s="62">
        <f t="shared" si="1"/>
        <v>0</v>
      </c>
      <c r="J18" s="62">
        <f t="shared" si="2"/>
        <v>0</v>
      </c>
      <c r="K18" s="62">
        <f t="shared" si="3"/>
        <v>0</v>
      </c>
      <c r="L18" s="62">
        <v>0</v>
      </c>
      <c r="M18" s="62">
        <f t="shared" si="4"/>
        <v>0</v>
      </c>
    </row>
    <row r="19" spans="1:13" s="52" customFormat="1" ht="26.1" customHeight="1" x14ac:dyDescent="0.25">
      <c r="A19" s="56" t="s">
        <v>49</v>
      </c>
      <c r="B19" s="57" t="s">
        <v>45</v>
      </c>
      <c r="C19" s="58"/>
      <c r="D19" s="59"/>
      <c r="E19" s="60" t="s">
        <v>33</v>
      </c>
      <c r="F19" s="61">
        <v>2</v>
      </c>
      <c r="G19" s="93"/>
      <c r="H19" s="93"/>
      <c r="I19" s="62">
        <f t="shared" si="1"/>
        <v>0</v>
      </c>
      <c r="J19" s="62">
        <f t="shared" si="2"/>
        <v>0</v>
      </c>
      <c r="K19" s="62">
        <f t="shared" si="3"/>
        <v>0</v>
      </c>
      <c r="L19" s="62">
        <v>0</v>
      </c>
      <c r="M19" s="62">
        <f t="shared" si="4"/>
        <v>0</v>
      </c>
    </row>
    <row r="20" spans="1:13" s="52" customFormat="1" ht="26.1" customHeight="1" x14ac:dyDescent="0.25">
      <c r="A20" s="56" t="s">
        <v>105</v>
      </c>
      <c r="B20" s="57" t="s">
        <v>47</v>
      </c>
      <c r="C20" s="58"/>
      <c r="D20" s="59"/>
      <c r="E20" s="60" t="s">
        <v>48</v>
      </c>
      <c r="F20" s="61">
        <v>80</v>
      </c>
      <c r="G20" s="93"/>
      <c r="H20" s="93"/>
      <c r="I20" s="62">
        <f t="shared" si="1"/>
        <v>0</v>
      </c>
      <c r="J20" s="62">
        <f t="shared" si="2"/>
        <v>0</v>
      </c>
      <c r="K20" s="62">
        <f t="shared" si="3"/>
        <v>0</v>
      </c>
      <c r="L20" s="62">
        <v>0</v>
      </c>
      <c r="M20" s="62">
        <f t="shared" si="4"/>
        <v>0</v>
      </c>
    </row>
    <row r="21" spans="1:13" s="52" customFormat="1" ht="26.1" customHeight="1" x14ac:dyDescent="0.25">
      <c r="A21" s="56" t="s">
        <v>106</v>
      </c>
      <c r="B21" s="57" t="s">
        <v>50</v>
      </c>
      <c r="C21" s="58"/>
      <c r="D21" s="59"/>
      <c r="E21" s="60" t="s">
        <v>33</v>
      </c>
      <c r="F21" s="61">
        <v>1495</v>
      </c>
      <c r="G21" s="93"/>
      <c r="H21" s="93"/>
      <c r="I21" s="62">
        <f t="shared" si="1"/>
        <v>0</v>
      </c>
      <c r="J21" s="62">
        <f t="shared" si="2"/>
        <v>0</v>
      </c>
      <c r="K21" s="62">
        <f t="shared" si="3"/>
        <v>0</v>
      </c>
      <c r="L21" s="62">
        <v>0</v>
      </c>
      <c r="M21" s="62">
        <f t="shared" si="4"/>
        <v>0</v>
      </c>
    </row>
    <row r="22" spans="1:13" s="52" customFormat="1" ht="45.95" customHeight="1" x14ac:dyDescent="0.25">
      <c r="A22" s="56" t="s">
        <v>107</v>
      </c>
      <c r="B22" s="57" t="s">
        <v>51</v>
      </c>
      <c r="C22" s="58"/>
      <c r="D22" s="59"/>
      <c r="E22" s="60" t="s">
        <v>52</v>
      </c>
      <c r="F22" s="61">
        <v>2</v>
      </c>
      <c r="G22" s="93"/>
      <c r="H22" s="93"/>
      <c r="I22" s="62">
        <f t="shared" si="1"/>
        <v>0</v>
      </c>
      <c r="J22" s="62">
        <f t="shared" si="2"/>
        <v>0</v>
      </c>
      <c r="K22" s="62">
        <f t="shared" si="3"/>
        <v>0</v>
      </c>
      <c r="L22" s="62">
        <v>0</v>
      </c>
      <c r="M22" s="62">
        <f t="shared" si="4"/>
        <v>0</v>
      </c>
    </row>
    <row r="23" spans="1:13" s="52" customFormat="1" ht="26.1" customHeight="1" x14ac:dyDescent="0.25">
      <c r="A23" s="53">
        <v>2</v>
      </c>
      <c r="B23" s="63" t="s">
        <v>53</v>
      </c>
      <c r="C23" s="64"/>
      <c r="D23" s="51"/>
      <c r="E23" s="51"/>
      <c r="F23" s="51"/>
      <c r="G23" s="51"/>
      <c r="H23" s="51"/>
      <c r="I23" s="55">
        <f>SUM(I24:I26,I28:I30,I32)</f>
        <v>0</v>
      </c>
      <c r="J23" s="55">
        <f t="shared" ref="J23:K23" si="5">SUM(J24:J26,J28:J30,J32)</f>
        <v>0</v>
      </c>
      <c r="K23" s="55">
        <f t="shared" si="5"/>
        <v>0</v>
      </c>
      <c r="L23" s="51"/>
      <c r="M23" s="51"/>
    </row>
    <row r="24" spans="1:13" s="52" customFormat="1" ht="26.1" customHeight="1" x14ac:dyDescent="0.25">
      <c r="A24" s="65" t="s">
        <v>55</v>
      </c>
      <c r="B24" s="66" t="s">
        <v>54</v>
      </c>
      <c r="C24" s="67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 s="52" customFormat="1" ht="26.1" customHeight="1" x14ac:dyDescent="0.25">
      <c r="A25" s="69" t="s">
        <v>109</v>
      </c>
      <c r="B25" s="57" t="s">
        <v>56</v>
      </c>
      <c r="C25" s="58"/>
      <c r="D25" s="59"/>
      <c r="E25" s="60" t="s">
        <v>33</v>
      </c>
      <c r="F25" s="61">
        <v>245</v>
      </c>
      <c r="G25" s="93"/>
      <c r="H25" s="93"/>
      <c r="I25" s="62">
        <f t="shared" ref="I25:I26" si="6">ROUND(F25*G25,2)</f>
        <v>0</v>
      </c>
      <c r="J25" s="62">
        <f t="shared" ref="J25:J26" si="7">ROUND(F25*H25,2)</f>
        <v>0</v>
      </c>
      <c r="K25" s="62">
        <f t="shared" ref="K25:K26" si="8">I25+J25</f>
        <v>0</v>
      </c>
      <c r="L25" s="62">
        <v>0</v>
      </c>
      <c r="M25" s="62">
        <f t="shared" ref="M25:M26" si="9">ROUND(F25*L25,2)</f>
        <v>0</v>
      </c>
    </row>
    <row r="26" spans="1:13" s="52" customFormat="1" ht="26.1" customHeight="1" x14ac:dyDescent="0.25">
      <c r="A26" s="69" t="s">
        <v>110</v>
      </c>
      <c r="B26" s="57" t="s">
        <v>111</v>
      </c>
      <c r="C26" s="58"/>
      <c r="D26" s="59"/>
      <c r="E26" s="60" t="s">
        <v>33</v>
      </c>
      <c r="F26" s="61">
        <v>325</v>
      </c>
      <c r="G26" s="93"/>
      <c r="H26" s="93"/>
      <c r="I26" s="62">
        <f t="shared" si="6"/>
        <v>0</v>
      </c>
      <c r="J26" s="62">
        <f t="shared" si="7"/>
        <v>0</v>
      </c>
      <c r="K26" s="62">
        <f t="shared" si="8"/>
        <v>0</v>
      </c>
      <c r="L26" s="62">
        <v>0</v>
      </c>
      <c r="M26" s="62">
        <f t="shared" si="9"/>
        <v>0</v>
      </c>
    </row>
    <row r="27" spans="1:13" s="52" customFormat="1" ht="26.1" customHeight="1" x14ac:dyDescent="0.25">
      <c r="A27" s="65" t="s">
        <v>57</v>
      </c>
      <c r="B27" s="70" t="s">
        <v>59</v>
      </c>
      <c r="C27" s="71"/>
      <c r="D27" s="70" t="s">
        <v>59</v>
      </c>
      <c r="E27" s="71"/>
      <c r="F27" s="68"/>
      <c r="G27" s="72"/>
      <c r="H27" s="72"/>
      <c r="I27" s="72"/>
      <c r="J27" s="72"/>
      <c r="K27" s="72"/>
      <c r="L27" s="72"/>
      <c r="M27" s="72"/>
    </row>
    <row r="28" spans="1:13" s="52" customFormat="1" ht="26.1" customHeight="1" x14ac:dyDescent="0.25">
      <c r="A28" s="69" t="s">
        <v>112</v>
      </c>
      <c r="B28" s="57" t="s">
        <v>115</v>
      </c>
      <c r="C28" s="58"/>
      <c r="D28" s="59"/>
      <c r="E28" s="73" t="s">
        <v>33</v>
      </c>
      <c r="F28" s="61">
        <v>245</v>
      </c>
      <c r="G28" s="93"/>
      <c r="H28" s="93"/>
      <c r="I28" s="62">
        <f t="shared" ref="I28:I30" si="10">ROUND(F28*G28,2)</f>
        <v>0</v>
      </c>
      <c r="J28" s="62">
        <f t="shared" ref="J28:J30" si="11">ROUND(F28*H28,2)</f>
        <v>0</v>
      </c>
      <c r="K28" s="62">
        <f t="shared" ref="K28:K30" si="12">I28+J28</f>
        <v>0</v>
      </c>
      <c r="L28" s="62">
        <v>0</v>
      </c>
      <c r="M28" s="62">
        <f t="shared" ref="M28:M30" si="13">ROUND(F28*L28,2)</f>
        <v>0</v>
      </c>
    </row>
    <row r="29" spans="1:13" s="52" customFormat="1" ht="26.1" customHeight="1" x14ac:dyDescent="0.25">
      <c r="A29" s="69" t="s">
        <v>113</v>
      </c>
      <c r="B29" s="57" t="s">
        <v>116</v>
      </c>
      <c r="C29" s="58"/>
      <c r="D29" s="59"/>
      <c r="E29" s="73" t="s">
        <v>33</v>
      </c>
      <c r="F29" s="61">
        <v>245</v>
      </c>
      <c r="G29" s="93"/>
      <c r="H29" s="93"/>
      <c r="I29" s="62">
        <f t="shared" si="10"/>
        <v>0</v>
      </c>
      <c r="J29" s="62">
        <f t="shared" si="11"/>
        <v>0</v>
      </c>
      <c r="K29" s="62">
        <f t="shared" si="12"/>
        <v>0</v>
      </c>
      <c r="L29" s="62">
        <v>0</v>
      </c>
      <c r="M29" s="62">
        <f t="shared" si="13"/>
        <v>0</v>
      </c>
    </row>
    <row r="30" spans="1:13" s="52" customFormat="1" ht="26.1" customHeight="1" x14ac:dyDescent="0.25">
      <c r="A30" s="69" t="s">
        <v>114</v>
      </c>
      <c r="B30" s="57" t="s">
        <v>63</v>
      </c>
      <c r="C30" s="58"/>
      <c r="D30" s="59"/>
      <c r="E30" s="73" t="s">
        <v>33</v>
      </c>
      <c r="F30" s="61">
        <v>245</v>
      </c>
      <c r="G30" s="93"/>
      <c r="H30" s="93"/>
      <c r="I30" s="62">
        <f t="shared" si="10"/>
        <v>0</v>
      </c>
      <c r="J30" s="62">
        <f t="shared" si="11"/>
        <v>0</v>
      </c>
      <c r="K30" s="62">
        <f t="shared" si="12"/>
        <v>0</v>
      </c>
      <c r="L30" s="62">
        <v>0</v>
      </c>
      <c r="M30" s="62">
        <f t="shared" si="13"/>
        <v>0</v>
      </c>
    </row>
    <row r="31" spans="1:13" s="52" customFormat="1" ht="26.1" customHeight="1" x14ac:dyDescent="0.25">
      <c r="A31" s="65" t="s">
        <v>58</v>
      </c>
      <c r="B31" s="70" t="s">
        <v>65</v>
      </c>
      <c r="C31" s="71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13" s="52" customFormat="1" ht="26.1" customHeight="1" x14ac:dyDescent="0.25">
      <c r="A32" s="69" t="s">
        <v>117</v>
      </c>
      <c r="B32" s="57" t="s">
        <v>67</v>
      </c>
      <c r="C32" s="58"/>
      <c r="D32" s="59"/>
      <c r="E32" s="60" t="s">
        <v>33</v>
      </c>
      <c r="F32" s="61">
        <v>649</v>
      </c>
      <c r="G32" s="93"/>
      <c r="H32" s="93"/>
      <c r="I32" s="62">
        <f t="shared" ref="I32" si="14">ROUND(F32*G32,2)</f>
        <v>0</v>
      </c>
      <c r="J32" s="62">
        <f t="shared" ref="J32" si="15">ROUND(F32*H32,2)</f>
        <v>0</v>
      </c>
      <c r="K32" s="62">
        <f t="shared" ref="K32" si="16">I32+J32</f>
        <v>0</v>
      </c>
      <c r="L32" s="62">
        <v>0</v>
      </c>
      <c r="M32" s="62">
        <f t="shared" ref="M32" si="17">ROUND(F32*L32,2)</f>
        <v>0</v>
      </c>
    </row>
    <row r="33" spans="1:13" s="52" customFormat="1" ht="26.1" customHeight="1" x14ac:dyDescent="0.25">
      <c r="A33" s="53">
        <v>3</v>
      </c>
      <c r="B33" s="74" t="s">
        <v>72</v>
      </c>
      <c r="C33" s="75"/>
      <c r="D33" s="76"/>
      <c r="E33" s="76"/>
      <c r="F33" s="76"/>
      <c r="G33" s="76"/>
      <c r="H33" s="76"/>
      <c r="I33" s="55">
        <f>SUM(I35:I36,I38:I39,I41)</f>
        <v>0</v>
      </c>
      <c r="J33" s="55">
        <f t="shared" ref="J33:K33" si="18">SUM(J35:J36,J38:J39,J41)</f>
        <v>0</v>
      </c>
      <c r="K33" s="55">
        <f t="shared" si="18"/>
        <v>0</v>
      </c>
      <c r="L33" s="76"/>
      <c r="M33" s="76"/>
    </row>
    <row r="34" spans="1:13" s="52" customFormat="1" ht="26.1" customHeight="1" x14ac:dyDescent="0.25">
      <c r="A34" s="65" t="s">
        <v>60</v>
      </c>
      <c r="B34" s="70" t="s">
        <v>54</v>
      </c>
      <c r="C34" s="71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 s="52" customFormat="1" ht="26.1" customHeight="1" x14ac:dyDescent="0.25">
      <c r="A35" s="69" t="s">
        <v>118</v>
      </c>
      <c r="B35" s="57" t="s">
        <v>56</v>
      </c>
      <c r="C35" s="58"/>
      <c r="D35" s="59"/>
      <c r="E35" s="60" t="s">
        <v>33</v>
      </c>
      <c r="F35" s="61">
        <v>213</v>
      </c>
      <c r="G35" s="93"/>
      <c r="H35" s="93"/>
      <c r="I35" s="62">
        <f t="shared" ref="I35:I36" si="19">ROUND(F35*G35,2)</f>
        <v>0</v>
      </c>
      <c r="J35" s="62">
        <f t="shared" ref="J35:J36" si="20">ROUND(F35*H35,2)</f>
        <v>0</v>
      </c>
      <c r="K35" s="62">
        <f t="shared" ref="K35:K36" si="21">I35+J35</f>
        <v>0</v>
      </c>
      <c r="L35" s="62">
        <v>0</v>
      </c>
      <c r="M35" s="62">
        <f t="shared" ref="M35:M36" si="22">ROUND(F35*L35,2)</f>
        <v>0</v>
      </c>
    </row>
    <row r="36" spans="1:13" s="52" customFormat="1" ht="26.1" customHeight="1" x14ac:dyDescent="0.25">
      <c r="A36" s="69" t="s">
        <v>119</v>
      </c>
      <c r="B36" s="57" t="s">
        <v>120</v>
      </c>
      <c r="C36" s="58"/>
      <c r="D36" s="59"/>
      <c r="E36" s="60" t="s">
        <v>33</v>
      </c>
      <c r="F36" s="61">
        <v>304</v>
      </c>
      <c r="G36" s="93"/>
      <c r="H36" s="93"/>
      <c r="I36" s="62">
        <f t="shared" si="19"/>
        <v>0</v>
      </c>
      <c r="J36" s="62">
        <f t="shared" si="20"/>
        <v>0</v>
      </c>
      <c r="K36" s="62">
        <f t="shared" si="21"/>
        <v>0</v>
      </c>
      <c r="L36" s="62">
        <v>0</v>
      </c>
      <c r="M36" s="62">
        <f t="shared" si="22"/>
        <v>0</v>
      </c>
    </row>
    <row r="37" spans="1:13" s="52" customFormat="1" ht="26.1" customHeight="1" x14ac:dyDescent="0.25">
      <c r="A37" s="65" t="s">
        <v>61</v>
      </c>
      <c r="B37" s="70" t="s">
        <v>59</v>
      </c>
      <c r="C37" s="71"/>
      <c r="D37" s="68"/>
      <c r="E37" s="72"/>
      <c r="F37" s="77"/>
      <c r="G37" s="78"/>
      <c r="H37" s="78"/>
      <c r="I37" s="78"/>
      <c r="J37" s="78"/>
      <c r="K37" s="78"/>
      <c r="L37" s="78"/>
      <c r="M37" s="78"/>
    </row>
    <row r="38" spans="1:13" s="52" customFormat="1" ht="26.1" customHeight="1" x14ac:dyDescent="0.25">
      <c r="A38" s="69" t="s">
        <v>121</v>
      </c>
      <c r="B38" s="57" t="s">
        <v>124</v>
      </c>
      <c r="C38" s="58"/>
      <c r="D38" s="59"/>
      <c r="E38" s="60" t="s">
        <v>33</v>
      </c>
      <c r="F38" s="61">
        <v>213</v>
      </c>
      <c r="G38" s="93"/>
      <c r="H38" s="93"/>
      <c r="I38" s="62">
        <f t="shared" ref="I38:I39" si="23">ROUND(F38*G38,2)</f>
        <v>0</v>
      </c>
      <c r="J38" s="62">
        <f t="shared" ref="J38:J39" si="24">ROUND(F38*H38,2)</f>
        <v>0</v>
      </c>
      <c r="K38" s="62">
        <f t="shared" ref="K38:K39" si="25">I38+J38</f>
        <v>0</v>
      </c>
      <c r="L38" s="62">
        <v>0</v>
      </c>
      <c r="M38" s="62">
        <f t="shared" ref="M38:M39" si="26">ROUND(F38*L38,2)</f>
        <v>0</v>
      </c>
    </row>
    <row r="39" spans="1:13" s="52" customFormat="1" ht="26.1" customHeight="1" x14ac:dyDescent="0.25">
      <c r="A39" s="69" t="s">
        <v>122</v>
      </c>
      <c r="B39" s="57" t="s">
        <v>125</v>
      </c>
      <c r="C39" s="58"/>
      <c r="D39" s="59"/>
      <c r="E39" s="60" t="s">
        <v>33</v>
      </c>
      <c r="F39" s="61">
        <v>213</v>
      </c>
      <c r="G39" s="93"/>
      <c r="H39" s="93"/>
      <c r="I39" s="62">
        <f t="shared" si="23"/>
        <v>0</v>
      </c>
      <c r="J39" s="62">
        <f t="shared" si="24"/>
        <v>0</v>
      </c>
      <c r="K39" s="62">
        <f t="shared" si="25"/>
        <v>0</v>
      </c>
      <c r="L39" s="62">
        <v>0</v>
      </c>
      <c r="M39" s="62">
        <f t="shared" si="26"/>
        <v>0</v>
      </c>
    </row>
    <row r="40" spans="1:13" s="52" customFormat="1" ht="26.1" customHeight="1" x14ac:dyDescent="0.25">
      <c r="A40" s="65" t="s">
        <v>62</v>
      </c>
      <c r="B40" s="70" t="s">
        <v>65</v>
      </c>
      <c r="C40" s="71"/>
      <c r="D40" s="68"/>
      <c r="E40" s="72"/>
      <c r="F40" s="77"/>
      <c r="G40" s="78"/>
      <c r="H40" s="78"/>
      <c r="I40" s="79"/>
      <c r="J40" s="79"/>
      <c r="K40" s="79"/>
      <c r="L40" s="79"/>
      <c r="M40" s="79"/>
    </row>
    <row r="41" spans="1:13" s="52" customFormat="1" ht="26.1" customHeight="1" x14ac:dyDescent="0.25">
      <c r="A41" s="69" t="s">
        <v>123</v>
      </c>
      <c r="B41" s="57" t="s">
        <v>67</v>
      </c>
      <c r="C41" s="58"/>
      <c r="D41" s="59"/>
      <c r="E41" s="60" t="s">
        <v>33</v>
      </c>
      <c r="F41" s="61">
        <v>608</v>
      </c>
      <c r="G41" s="93"/>
      <c r="H41" s="93"/>
      <c r="I41" s="62">
        <f t="shared" ref="I41" si="27">ROUND(F41*G41,2)</f>
        <v>0</v>
      </c>
      <c r="J41" s="62">
        <f t="shared" ref="J41" si="28">ROUND(F41*H41,2)</f>
        <v>0</v>
      </c>
      <c r="K41" s="62">
        <f t="shared" ref="K41" si="29">I41+J41</f>
        <v>0</v>
      </c>
      <c r="L41" s="62">
        <v>0</v>
      </c>
      <c r="M41" s="62">
        <f t="shared" ref="M41" si="30">ROUND(F41*L41,2)</f>
        <v>0</v>
      </c>
    </row>
    <row r="42" spans="1:13" s="52" customFormat="1" ht="26.1" customHeight="1" x14ac:dyDescent="0.25">
      <c r="A42" s="53">
        <v>4</v>
      </c>
      <c r="B42" s="74" t="s">
        <v>126</v>
      </c>
      <c r="C42" s="75"/>
      <c r="D42" s="53"/>
      <c r="E42" s="53"/>
      <c r="F42" s="53"/>
      <c r="G42" s="53"/>
      <c r="H42" s="53"/>
      <c r="I42" s="55">
        <f>SUM(I44:I47)</f>
        <v>0</v>
      </c>
      <c r="J42" s="55">
        <f t="shared" ref="J42:K42" si="31">SUM(J44:J47)</f>
        <v>0</v>
      </c>
      <c r="K42" s="55">
        <f t="shared" si="31"/>
        <v>0</v>
      </c>
      <c r="L42" s="55"/>
      <c r="M42" s="53"/>
    </row>
    <row r="43" spans="1:13" s="52" customFormat="1" ht="26.1" customHeight="1" x14ac:dyDescent="0.25">
      <c r="A43" s="80"/>
      <c r="B43" s="70" t="s">
        <v>129</v>
      </c>
      <c r="C43" s="71"/>
      <c r="D43" s="68"/>
      <c r="E43" s="72"/>
      <c r="F43" s="77"/>
      <c r="G43" s="78"/>
      <c r="H43" s="78"/>
      <c r="I43" s="78"/>
      <c r="J43" s="78"/>
      <c r="K43" s="78"/>
      <c r="L43" s="78"/>
      <c r="M43" s="78"/>
    </row>
    <row r="44" spans="1:13" ht="45.95" customHeight="1" x14ac:dyDescent="0.25">
      <c r="A44" s="69" t="s">
        <v>66</v>
      </c>
      <c r="B44" s="57" t="s">
        <v>130</v>
      </c>
      <c r="C44" s="58"/>
      <c r="D44" s="59"/>
      <c r="E44" s="60" t="s">
        <v>33</v>
      </c>
      <c r="F44" s="61">
        <v>132</v>
      </c>
      <c r="G44" s="93"/>
      <c r="H44" s="93"/>
      <c r="I44" s="62">
        <f t="shared" ref="I44" si="32">ROUND(F44*G44,2)</f>
        <v>0</v>
      </c>
      <c r="J44" s="62">
        <f t="shared" ref="J44" si="33">ROUND(F44*H44,2)</f>
        <v>0</v>
      </c>
      <c r="K44" s="62">
        <f t="shared" ref="K44" si="34">I44+J44</f>
        <v>0</v>
      </c>
      <c r="L44" s="62">
        <v>0</v>
      </c>
      <c r="M44" s="62">
        <f t="shared" ref="M44" si="35">ROUND(F44*L44,2)</f>
        <v>0</v>
      </c>
    </row>
    <row r="45" spans="1:13" ht="26.1" customHeight="1" x14ac:dyDescent="0.25">
      <c r="A45" s="69" t="s">
        <v>68</v>
      </c>
      <c r="B45" s="57" t="s">
        <v>71</v>
      </c>
      <c r="C45" s="58"/>
      <c r="D45" s="59"/>
      <c r="E45" s="60" t="s">
        <v>64</v>
      </c>
      <c r="F45" s="61">
        <v>40</v>
      </c>
      <c r="G45" s="93"/>
      <c r="H45" s="93"/>
      <c r="I45" s="62">
        <f t="shared" ref="I45:I47" si="36">ROUND(F45*G45,2)</f>
        <v>0</v>
      </c>
      <c r="J45" s="62">
        <f t="shared" ref="J45:J47" si="37">ROUND(F45*H45,2)</f>
        <v>0</v>
      </c>
      <c r="K45" s="62">
        <f t="shared" ref="K45:K47" si="38">I45+J45</f>
        <v>0</v>
      </c>
      <c r="L45" s="62">
        <v>0</v>
      </c>
      <c r="M45" s="62">
        <f t="shared" ref="M45:M47" si="39">ROUND(F45*L45,2)</f>
        <v>0</v>
      </c>
    </row>
    <row r="46" spans="1:13" ht="45.95" customHeight="1" x14ac:dyDescent="0.25">
      <c r="A46" s="69" t="s">
        <v>127</v>
      </c>
      <c r="B46" s="57" t="s">
        <v>69</v>
      </c>
      <c r="C46" s="58"/>
      <c r="D46" s="59"/>
      <c r="E46" s="60" t="s">
        <v>33</v>
      </c>
      <c r="F46" s="61">
        <v>265</v>
      </c>
      <c r="G46" s="93"/>
      <c r="H46" s="93"/>
      <c r="I46" s="62">
        <f t="shared" si="36"/>
        <v>0</v>
      </c>
      <c r="J46" s="62">
        <f t="shared" si="37"/>
        <v>0</v>
      </c>
      <c r="K46" s="62">
        <f t="shared" si="38"/>
        <v>0</v>
      </c>
      <c r="L46" s="62">
        <v>0</v>
      </c>
      <c r="M46" s="62">
        <f t="shared" si="39"/>
        <v>0</v>
      </c>
    </row>
    <row r="47" spans="1:13" ht="26.1" customHeight="1" x14ac:dyDescent="0.25">
      <c r="A47" s="69" t="s">
        <v>128</v>
      </c>
      <c r="B47" s="57" t="s">
        <v>131</v>
      </c>
      <c r="C47" s="58"/>
      <c r="D47" s="59"/>
      <c r="E47" s="60" t="s">
        <v>64</v>
      </c>
      <c r="F47" s="61">
        <v>20</v>
      </c>
      <c r="G47" s="93"/>
      <c r="H47" s="93"/>
      <c r="I47" s="62">
        <f t="shared" si="36"/>
        <v>0</v>
      </c>
      <c r="J47" s="62">
        <f t="shared" si="37"/>
        <v>0</v>
      </c>
      <c r="K47" s="62">
        <f t="shared" si="38"/>
        <v>0</v>
      </c>
      <c r="L47" s="62">
        <v>0</v>
      </c>
      <c r="M47" s="62">
        <f t="shared" si="39"/>
        <v>0</v>
      </c>
    </row>
    <row r="48" spans="1:13" ht="26.1" customHeight="1" x14ac:dyDescent="0.25">
      <c r="A48" s="81">
        <v>5</v>
      </c>
      <c r="B48" s="74" t="s">
        <v>73</v>
      </c>
      <c r="C48" s="75"/>
      <c r="D48" s="76"/>
      <c r="E48" s="82"/>
      <c r="F48" s="83"/>
      <c r="G48" s="84"/>
      <c r="H48" s="84"/>
      <c r="I48" s="55">
        <f>SUM(I49:I50)</f>
        <v>0</v>
      </c>
      <c r="J48" s="55">
        <f>SUM(J49:J50)</f>
        <v>0</v>
      </c>
      <c r="K48" s="55">
        <f>SUM(K49:K50)</f>
        <v>0</v>
      </c>
      <c r="L48" s="84"/>
      <c r="M48" s="84"/>
    </row>
    <row r="49" spans="1:13" ht="26.1" customHeight="1" x14ac:dyDescent="0.25">
      <c r="A49" s="56" t="s">
        <v>70</v>
      </c>
      <c r="B49" s="57" t="s">
        <v>74</v>
      </c>
      <c r="C49" s="58"/>
      <c r="D49" s="85"/>
      <c r="E49" s="60" t="s">
        <v>33</v>
      </c>
      <c r="F49" s="61">
        <v>500</v>
      </c>
      <c r="G49" s="93"/>
      <c r="H49" s="93"/>
      <c r="I49" s="62">
        <f t="shared" ref="I49" si="40">ROUND(F49*G49,2)</f>
        <v>0</v>
      </c>
      <c r="J49" s="62">
        <f t="shared" ref="J49" si="41">ROUND(F49*H49,2)</f>
        <v>0</v>
      </c>
      <c r="K49" s="62">
        <f t="shared" ref="K49" si="42">I49+J49</f>
        <v>0</v>
      </c>
      <c r="L49" s="62">
        <v>0</v>
      </c>
      <c r="M49" s="62">
        <f t="shared" ref="M49" si="43">ROUND(F49*L49,2)</f>
        <v>0</v>
      </c>
    </row>
    <row r="50" spans="1:13" ht="26.1" customHeight="1" x14ac:dyDescent="0.25">
      <c r="A50" s="69" t="s">
        <v>132</v>
      </c>
      <c r="B50" s="57" t="s">
        <v>75</v>
      </c>
      <c r="C50" s="58"/>
      <c r="D50" s="85"/>
      <c r="E50" s="60" t="s">
        <v>76</v>
      </c>
      <c r="F50" s="61">
        <v>1</v>
      </c>
      <c r="G50" s="93"/>
      <c r="H50" s="93"/>
      <c r="I50" s="62">
        <f t="shared" ref="I50" si="44">ROUND(F50*G50,2)</f>
        <v>0</v>
      </c>
      <c r="J50" s="62">
        <f t="shared" ref="J50" si="45">ROUND(F50*H50,2)</f>
        <v>0</v>
      </c>
      <c r="K50" s="62">
        <f t="shared" ref="K50" si="46">I50+J50</f>
        <v>0</v>
      </c>
      <c r="L50" s="62">
        <v>0</v>
      </c>
      <c r="M50" s="62">
        <f t="shared" ref="M50" si="47">ROUND(F50*L50,2)</f>
        <v>0</v>
      </c>
    </row>
    <row r="51" spans="1:13" ht="26.1" customHeight="1" x14ac:dyDescent="0.25">
      <c r="A51" s="81"/>
      <c r="B51" s="74"/>
      <c r="C51" s="75"/>
      <c r="D51" s="76"/>
      <c r="E51" s="76"/>
      <c r="F51" s="76"/>
      <c r="G51" s="76"/>
      <c r="H51" s="76" t="s">
        <v>77</v>
      </c>
      <c r="I51" s="55">
        <f>SUM(I10,I23,I33,I42,I48)</f>
        <v>0</v>
      </c>
      <c r="J51" s="55">
        <f t="shared" ref="J51:K51" si="48">SUM(J10,J23,J33,J42,J48)</f>
        <v>0</v>
      </c>
      <c r="K51" s="55">
        <f t="shared" si="48"/>
        <v>0</v>
      </c>
      <c r="L51" s="84"/>
      <c r="M51" s="84"/>
    </row>
    <row r="53" spans="1:13" ht="18" customHeight="1" x14ac:dyDescent="0.25">
      <c r="A53" s="86" t="s">
        <v>78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8"/>
    </row>
    <row r="54" spans="1:13" ht="18" customHeight="1" x14ac:dyDescent="0.25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1"/>
    </row>
  </sheetData>
  <sheetProtection algorithmName="SHA-512" hashValue="8uIFYWheAfclSTKaRVC5O7pxEma6PAocUbIjBbuBn8c7BnXmGaZST8sLT7J3kaI756tEbBHwNojvhnZySFB9HA==" saltValue="/JaZpNEYK9F5WblREOaawQ==" spinCount="100000" sheet="1" formatCells="0" formatColumns="0" formatRows="0"/>
  <mergeCells count="55">
    <mergeCell ref="C7:K7"/>
    <mergeCell ref="B8:C8"/>
    <mergeCell ref="B11:C11"/>
    <mergeCell ref="B12:C12"/>
    <mergeCell ref="B13:C13"/>
    <mergeCell ref="A1:B7"/>
    <mergeCell ref="C1:M1"/>
    <mergeCell ref="C2:L2"/>
    <mergeCell ref="C3:L3"/>
    <mergeCell ref="C4:G4"/>
    <mergeCell ref="H4:K4"/>
    <mergeCell ref="C5:G5"/>
    <mergeCell ref="H5:K5"/>
    <mergeCell ref="C6:K6"/>
    <mergeCell ref="L6:M7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33:C33"/>
    <mergeCell ref="B34:C34"/>
    <mergeCell ref="B35:C35"/>
    <mergeCell ref="B37:C37"/>
    <mergeCell ref="B30:C30"/>
    <mergeCell ref="B32:C32"/>
    <mergeCell ref="B36:C36"/>
    <mergeCell ref="B50:C50"/>
    <mergeCell ref="B51:C51"/>
    <mergeCell ref="A53:M54"/>
    <mergeCell ref="D27:E27"/>
    <mergeCell ref="B27:C27"/>
    <mergeCell ref="B28:C28"/>
    <mergeCell ref="B29:C29"/>
    <mergeCell ref="B31:C31"/>
    <mergeCell ref="B43:C43"/>
    <mergeCell ref="B44:C44"/>
    <mergeCell ref="B49:C49"/>
    <mergeCell ref="B47:C47"/>
    <mergeCell ref="B48:C48"/>
    <mergeCell ref="B42:C42"/>
    <mergeCell ref="B38:C38"/>
    <mergeCell ref="B39:C39"/>
    <mergeCell ref="B40:C40"/>
    <mergeCell ref="B41:C41"/>
    <mergeCell ref="B45:C45"/>
    <mergeCell ref="B46:C4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0FDE-EA6E-48BC-A79D-529FC7A24432}">
  <dimension ref="A1:W16"/>
  <sheetViews>
    <sheetView zoomScaleNormal="100" workbookViewId="0">
      <selection sqref="A1:F4"/>
    </sheetView>
  </sheetViews>
  <sheetFormatPr defaultColWidth="6.7109375" defaultRowHeight="15" x14ac:dyDescent="0.25"/>
  <cols>
    <col min="1" max="14" width="7.140625" style="28" customWidth="1"/>
    <col min="15" max="22" width="14.28515625" style="28" customWidth="1"/>
    <col min="23" max="23" width="10.42578125" style="28" customWidth="1"/>
    <col min="24" max="16384" width="6.7109375" style="28"/>
  </cols>
  <sheetData>
    <row r="1" spans="1:23" ht="26.1" customHeight="1" x14ac:dyDescent="0.25">
      <c r="A1" s="22" t="s">
        <v>0</v>
      </c>
      <c r="B1" s="22"/>
      <c r="C1" s="22"/>
      <c r="D1" s="22"/>
      <c r="E1" s="22"/>
      <c r="F1" s="22"/>
      <c r="G1" s="94" t="s">
        <v>94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3" ht="26.1" customHeight="1" x14ac:dyDescent="0.25">
      <c r="A2" s="22"/>
      <c r="B2" s="22"/>
      <c r="C2" s="22"/>
      <c r="D2" s="22"/>
      <c r="E2" s="22"/>
      <c r="F2" s="22"/>
      <c r="G2" s="95" t="s">
        <v>2</v>
      </c>
      <c r="H2" s="95"/>
      <c r="I2" s="95"/>
      <c r="J2" s="95"/>
      <c r="K2" s="95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3" ht="15.75" x14ac:dyDescent="0.25">
      <c r="A3" s="22"/>
      <c r="B3" s="22"/>
      <c r="C3" s="22"/>
      <c r="D3" s="22"/>
      <c r="E3" s="22"/>
      <c r="F3" s="22"/>
      <c r="G3" s="96" t="s">
        <v>4</v>
      </c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  <c r="U3" s="99" t="s">
        <v>95</v>
      </c>
      <c r="V3" s="99"/>
    </row>
    <row r="4" spans="1:23" ht="26.1" customHeight="1" x14ac:dyDescent="0.25">
      <c r="A4" s="22"/>
      <c r="B4" s="22"/>
      <c r="C4" s="22"/>
      <c r="D4" s="22"/>
      <c r="E4" s="22"/>
      <c r="F4" s="22"/>
      <c r="G4" s="100" t="s">
        <v>8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24"/>
      <c r="V4" s="24"/>
    </row>
    <row r="5" spans="1:23" ht="26.1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3" ht="26.1" customHeight="1" x14ac:dyDescent="0.25">
      <c r="A6" s="102" t="s">
        <v>96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4"/>
    </row>
    <row r="7" spans="1:23" ht="63" x14ac:dyDescent="0.25">
      <c r="A7" s="105" t="s">
        <v>12</v>
      </c>
      <c r="B7" s="106"/>
      <c r="C7" s="106"/>
      <c r="D7" s="106" t="s">
        <v>97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 t="s">
        <v>7</v>
      </c>
      <c r="P7" s="107" t="s">
        <v>98</v>
      </c>
      <c r="Q7" s="106" t="s">
        <v>99</v>
      </c>
      <c r="R7" s="106"/>
      <c r="S7" s="106" t="s">
        <v>100</v>
      </c>
      <c r="T7" s="106"/>
      <c r="U7" s="106" t="s">
        <v>101</v>
      </c>
      <c r="V7" s="108"/>
    </row>
    <row r="8" spans="1:23" s="52" customFormat="1" ht="26.1" customHeight="1" x14ac:dyDescent="0.25">
      <c r="A8" s="109">
        <v>1</v>
      </c>
      <c r="B8" s="110"/>
      <c r="C8" s="111"/>
      <c r="D8" s="112" t="s">
        <v>11</v>
      </c>
      <c r="E8" s="113"/>
      <c r="F8" s="113"/>
      <c r="G8" s="113"/>
      <c r="H8" s="113"/>
      <c r="I8" s="113"/>
      <c r="J8" s="113"/>
      <c r="K8" s="113"/>
      <c r="L8" s="113"/>
      <c r="M8" s="113"/>
      <c r="N8" s="114"/>
      <c r="O8" s="115" t="s">
        <v>133</v>
      </c>
      <c r="P8" s="4"/>
      <c r="Q8" s="20">
        <f>ARQUITETURA!K51</f>
        <v>0</v>
      </c>
      <c r="R8" s="21"/>
      <c r="S8" s="20">
        <f t="shared" ref="S8" si="0">ROUND(P8*Q8,2)</f>
        <v>0</v>
      </c>
      <c r="T8" s="21"/>
      <c r="U8" s="20">
        <f>Q8+S8</f>
        <v>0</v>
      </c>
      <c r="V8" s="21"/>
      <c r="W8" s="116"/>
    </row>
    <row r="9" spans="1:23" ht="26.1" customHeight="1" x14ac:dyDescent="0.25">
      <c r="A9" s="117" t="s">
        <v>102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9">
        <f>SUM(U8:V8)</f>
        <v>0</v>
      </c>
      <c r="V9" s="119"/>
      <c r="W9" s="116"/>
    </row>
    <row r="11" spans="1:23" ht="18" customHeight="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S11" s="121"/>
      <c r="T11" s="122"/>
      <c r="U11" s="123"/>
    </row>
    <row r="12" spans="1:23" ht="18" customHeight="1" x14ac:dyDescent="0.25">
      <c r="T12" s="122"/>
      <c r="U12" s="123"/>
    </row>
    <row r="13" spans="1:23" ht="15.75" x14ac:dyDescent="0.25">
      <c r="R13" s="52"/>
      <c r="S13" s="17"/>
      <c r="T13" s="17"/>
      <c r="U13" s="17"/>
      <c r="V13" s="17"/>
    </row>
    <row r="14" spans="1:23" ht="18" customHeight="1" x14ac:dyDescent="0.25">
      <c r="S14" s="18"/>
      <c r="T14" s="18"/>
      <c r="U14" s="18"/>
      <c r="V14" s="18"/>
    </row>
    <row r="15" spans="1:23" ht="18.75" x14ac:dyDescent="0.3">
      <c r="R15" s="124" t="s">
        <v>103</v>
      </c>
      <c r="S15" s="19"/>
      <c r="T15" s="19"/>
      <c r="U15" s="19"/>
      <c r="V15" s="19"/>
    </row>
    <row r="16" spans="1:23" ht="18.75" x14ac:dyDescent="0.3">
      <c r="R16" s="124" t="s">
        <v>104</v>
      </c>
      <c r="S16" s="19"/>
      <c r="T16" s="19"/>
      <c r="U16" s="19"/>
      <c r="V16" s="19"/>
    </row>
  </sheetData>
  <sheetProtection algorithmName="SHA-512" hashValue="FJKSMy7+Yt9HMGjIbqowP7oai4IX0AcXBrLAKVzePos9uxMAbljtTGw508jVPAWEiLvMwB20TYLkRZtpSCL5lw==" saltValue="GP16S4Y60wJS4U3n5OmlaA==" spinCount="100000" sheet="1" formatCells="0" formatColumns="0" formatRows="0"/>
  <mergeCells count="26">
    <mergeCell ref="A1:F4"/>
    <mergeCell ref="G1:V1"/>
    <mergeCell ref="G2:K2"/>
    <mergeCell ref="L2:V2"/>
    <mergeCell ref="G3:H3"/>
    <mergeCell ref="I3:T3"/>
    <mergeCell ref="U3:V3"/>
    <mergeCell ref="G4:T4"/>
    <mergeCell ref="U4:V4"/>
    <mergeCell ref="A9:T9"/>
    <mergeCell ref="U9:V9"/>
    <mergeCell ref="A5:V5"/>
    <mergeCell ref="A6:V6"/>
    <mergeCell ref="A7:C7"/>
    <mergeCell ref="D7:N7"/>
    <mergeCell ref="Q7:R7"/>
    <mergeCell ref="S7:T7"/>
    <mergeCell ref="U7:V7"/>
    <mergeCell ref="A8:C8"/>
    <mergeCell ref="D8:N8"/>
    <mergeCell ref="Q8:R8"/>
    <mergeCell ref="S8:T8"/>
    <mergeCell ref="U8:V8"/>
    <mergeCell ref="S13:V14"/>
    <mergeCell ref="S15:V15"/>
    <mergeCell ref="S16:V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ARQUITETURA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Augusto Fernandes</dc:creator>
  <cp:lastModifiedBy>Eng. Vicente Prado</cp:lastModifiedBy>
  <dcterms:created xsi:type="dcterms:W3CDTF">2025-12-03T13:25:58Z</dcterms:created>
  <dcterms:modified xsi:type="dcterms:W3CDTF">2025-12-03T19:26:40Z</dcterms:modified>
</cp:coreProperties>
</file>