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7. Laboratório de Virologia P114 e Escritórios P304\Cronograma\"/>
    </mc:Choice>
  </mc:AlternateContent>
  <xr:revisionPtr revIDLastSave="0" documentId="13_ncr:1_{4B6516A1-A1D6-4D6A-AA41-BF7F81D27FE5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6" i="1"/>
  <c r="T5" i="1"/>
  <c r="T4" i="1"/>
  <c r="C21" i="1" l="1"/>
  <c r="C4" i="1" l="1"/>
  <c r="C25" i="1" l="1"/>
  <c r="P19" i="1" l="1"/>
  <c r="T19" i="1"/>
  <c r="E16" i="1" l="1"/>
  <c r="J6" i="1"/>
  <c r="I16" i="1"/>
  <c r="I13" i="1"/>
  <c r="J13" i="1" s="1"/>
  <c r="K13" i="1" s="1"/>
  <c r="E13" i="1"/>
  <c r="L19" i="1"/>
  <c r="H19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L13" i="1" l="1"/>
  <c r="J16" i="1"/>
  <c r="M13" i="1" l="1"/>
  <c r="K16" i="1"/>
  <c r="L16" i="1" l="1"/>
  <c r="N13" i="1"/>
  <c r="M16" i="1" l="1"/>
  <c r="O13" i="1"/>
  <c r="N16" i="1" l="1"/>
  <c r="P13" i="1"/>
  <c r="Q13" i="1" l="1"/>
  <c r="O16" i="1"/>
  <c r="P16" i="1" l="1"/>
  <c r="R13" i="1"/>
  <c r="Q16" i="1" l="1"/>
  <c r="S13" i="1"/>
  <c r="T13" i="1" l="1"/>
  <c r="R16" i="1"/>
  <c r="S16" i="1" l="1"/>
  <c r="U13" i="1"/>
  <c r="V13" i="1" l="1"/>
  <c r="T16" i="1"/>
  <c r="U16" i="1" l="1"/>
  <c r="W13" i="1"/>
  <c r="V16" i="1" l="1"/>
  <c r="W16" i="1" l="1"/>
  <c r="B16" i="1" l="1"/>
  <c r="I17" i="1" s="1"/>
  <c r="J17" i="1"/>
  <c r="J18" i="1" s="1"/>
  <c r="H17" i="1" l="1"/>
  <c r="I18" i="1"/>
  <c r="N17" i="1"/>
  <c r="N18" i="1" s="1"/>
  <c r="Q17" i="1"/>
  <c r="Q18" i="1" s="1"/>
  <c r="O17" i="1"/>
  <c r="O18" i="1" s="1"/>
  <c r="W17" i="1"/>
  <c r="W18" i="1" s="1"/>
  <c r="R17" i="1"/>
  <c r="R18" i="1" s="1"/>
  <c r="M17" i="1"/>
  <c r="M18" i="1" s="1"/>
  <c r="L17" i="1"/>
  <c r="U17" i="1"/>
  <c r="U18" i="1" s="1"/>
  <c r="T17" i="1"/>
  <c r="S17" i="1"/>
  <c r="S18" i="1" s="1"/>
  <c r="K17" i="1"/>
  <c r="K18" i="1" s="1"/>
  <c r="P17" i="1"/>
  <c r="V17" i="1"/>
  <c r="V18" i="1" s="1"/>
  <c r="H18" i="1" l="1"/>
  <c r="T18" i="1"/>
  <c r="L18" i="1"/>
  <c r="P18" i="1"/>
  <c r="B13" i="1" l="1"/>
  <c r="H14" i="1" l="1"/>
  <c r="R14" i="1"/>
  <c r="R15" i="1" s="1"/>
  <c r="V14" i="1"/>
  <c r="V15" i="1" s="1"/>
  <c r="Q14" i="1"/>
  <c r="Q15" i="1" s="1"/>
  <c r="U14" i="1"/>
  <c r="U15" i="1" s="1"/>
  <c r="W14" i="1"/>
  <c r="W15" i="1" s="1"/>
  <c r="J14" i="1"/>
  <c r="J15" i="1" s="1"/>
  <c r="L14" i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P21" i="1" s="1"/>
  <c r="T14" i="1"/>
  <c r="L21" i="1" l="1"/>
  <c r="T21" i="1"/>
  <c r="H21" i="1"/>
  <c r="H22" i="1" s="1"/>
  <c r="H15" i="1"/>
  <c r="I15" i="1"/>
  <c r="L15" i="1"/>
  <c r="M21" i="1" s="1"/>
  <c r="P15" i="1"/>
  <c r="Q21" i="1" s="1"/>
  <c r="T15" i="1"/>
  <c r="U21" i="1" s="1"/>
  <c r="I21" i="1" l="1"/>
  <c r="I22" i="1" s="1"/>
  <c r="M22" i="1" s="1"/>
  <c r="Q22" i="1" s="1"/>
  <c r="U22" i="1" s="1"/>
  <c r="L22" i="1"/>
  <c r="P22" i="1" s="1"/>
  <c r="T22" i="1" s="1"/>
  <c r="Y15" i="1" l="1"/>
  <c r="Z15" i="1" s="1"/>
  <c r="Y18" i="1" l="1"/>
  <c r="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<sst xmlns="http://schemas.openxmlformats.org/spreadsheetml/2006/main" count="79" uniqueCount="64">
  <si>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</si>
  <si>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</si>
  <si>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</si>
  <si>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</si>
  <si>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</si>
  <si>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</si>
  <si>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</si>
  <si>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</si>
  <si>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</si>
  <si>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</si>
  <si>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</si>
  <si>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</si>
  <si>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</si>
  <si>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</si>
  <si>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</si>
  <si>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</si>
  <si>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</si>
  <si>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CRONOGRAMA ESTIMATIVO</t>
  </si>
  <si>
    <t>MÊS 1</t>
  </si>
  <si>
    <t>MÊS 2</t>
  </si>
  <si>
    <t>MÊS 3</t>
  </si>
  <si>
    <t>MÊS 4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</si>
  <si>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</si>
  <si>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</si>
  <si>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</si>
  <si>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</si>
  <si>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</si>
  <si>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</si>
  <si>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</si>
  <si>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</si>
  <si>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</si>
  <si>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</si>
  <si>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</si>
  <si>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</si>
  <si>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</si>
  <si>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</si>
  <si>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</si>
  <si>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</si>
  <si>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</si>
  <si>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</si>
  <si>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</si>
  <si>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</si>
  <si>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</si>
  <si>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</si>
  <si>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</si>
  <si>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</si>
  <si>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</si>
  <si>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</si>
  <si>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</si>
  <si>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</si>
  <si>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</si>
  <si>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</si>
  <si>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</si>
  <si>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</si>
  <si>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</si>
  <si>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</si>
  <si>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</si>
  <si>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MOBILIZAÇÃO E SERVIÇOS PRELIMINARES</t>
  </si>
  <si>
    <t>FACHADA INTERNA</t>
  </si>
  <si>
    <t>GERAL</t>
  </si>
  <si>
    <t>DCO-CFM</t>
  </si>
  <si>
    <t>LABORATÓRIO DE VIROLOGIA P114 E ESCRITÓRIOS P304</t>
  </si>
  <si>
    <t>137/25</t>
  </si>
  <si>
    <t>DI-AU-304-DE-PB-1200-03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</si>
</sst>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30" fillId="0" borderId="10" xfId="3" applyFont="1" applyBorder="1" applyAlignment="1">
      <alignment horizontal="center" vertical="center"/>
    </xf>
    <xf numFmtId="0" fontId="32" fillId="0" borderId="2" xfId="5" applyFont="1" applyBorder="1" applyAlignment="1">
      <alignment horizontal="left"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30" fillId="0" borderId="11" xfId="3" applyFont="1" applyBorder="1" applyAlignment="1">
      <alignment vertical="center"/>
    </xf>
    <xf numFmtId="0" fontId="30" fillId="0" borderId="4" xfId="3" applyFont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14" fontId="32" fillId="0" borderId="5" xfId="5" applyNumberFormat="1" applyFont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4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159348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Y20" sqref="Y20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00"/>
      <c r="B1" s="101"/>
      <c r="C1" s="101"/>
      <c r="D1" s="101"/>
      <c r="E1" s="101"/>
      <c r="F1" s="101"/>
      <c r="G1" s="102"/>
      <c r="H1" s="110" t="s">
        <v>42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  <c r="AB1" s="128" t="s">
        <v>34</v>
      </c>
      <c r="AC1" s="129"/>
      <c r="AD1" s="129"/>
      <c r="AE1" s="129"/>
      <c r="AF1" s="129"/>
      <c r="AG1" s="129"/>
      <c r="AH1" s="130"/>
    </row>
    <row r="2" spans="1:34" ht="12.75" customHeight="1" x14ac:dyDescent="0.25">
      <c r="A2" s="103"/>
      <c r="B2" s="104"/>
      <c r="C2" s="104"/>
      <c r="D2" s="104"/>
      <c r="E2" s="104"/>
      <c r="F2" s="104"/>
      <c r="G2" s="105"/>
      <c r="H2" s="113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  <c r="AB2" s="9"/>
      <c r="AC2" s="8"/>
      <c r="AD2" s="79"/>
      <c r="AE2" s="79"/>
      <c r="AF2" s="79"/>
      <c r="AG2" s="79"/>
      <c r="AH2" s="12"/>
    </row>
    <row r="3" spans="1:34" ht="12.75" customHeight="1" x14ac:dyDescent="0.25">
      <c r="A3" s="103"/>
      <c r="B3" s="104"/>
      <c r="C3" s="104"/>
      <c r="D3" s="104"/>
      <c r="E3" s="104"/>
      <c r="F3" s="104"/>
      <c r="G3" s="105"/>
      <c r="H3" s="23" t="s">
        <v>35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43</v>
      </c>
      <c r="X3" s="22"/>
      <c r="Y3" s="22"/>
      <c r="Z3" s="22"/>
      <c r="AA3" s="24"/>
      <c r="AB3" s="8"/>
      <c r="AC3" s="8"/>
      <c r="AD3" s="80"/>
      <c r="AE3" s="79"/>
      <c r="AF3" s="79"/>
      <c r="AG3" s="79"/>
      <c r="AH3" s="12"/>
    </row>
    <row r="4" spans="1:34" ht="12.75" customHeight="1" x14ac:dyDescent="0.25">
      <c r="A4" s="103"/>
      <c r="B4" s="104"/>
      <c r="C4" s="104"/>
      <c r="D4" s="104"/>
      <c r="E4" s="104"/>
      <c r="F4" s="104"/>
      <c r="G4" s="105"/>
      <c r="H4" s="116" t="s">
        <v>52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16" t="s">
        <v>63</v>
      </c>
      <c r="X4" s="117"/>
      <c r="Y4" s="117"/>
      <c r="Z4" s="117"/>
      <c r="AA4" s="118"/>
      <c r="AB4" s="7" t="s">
        <v>56</v>
      </c>
      <c r="AC4" s="81" t="s">
        <v>36</v>
      </c>
      <c r="AD4" s="80"/>
      <c r="AE4" s="79"/>
      <c r="AF4" s="79"/>
      <c r="AG4" s="79"/>
      <c r="AH4" s="12"/>
    </row>
    <row r="5" spans="1:34" ht="12.75" customHeight="1" x14ac:dyDescent="0.25">
      <c r="A5" s="103"/>
      <c r="B5" s="104"/>
      <c r="C5" s="104"/>
      <c r="D5" s="104"/>
      <c r="E5" s="104"/>
      <c r="F5" s="104"/>
      <c r="G5" s="105"/>
      <c r="H5" s="120" t="s">
        <v>54</v>
      </c>
      <c r="I5" s="121"/>
      <c r="J5" s="121"/>
      <c r="K5" s="121"/>
      <c r="L5" s="122"/>
      <c r="M5" s="131" t="s">
        <v>55</v>
      </c>
      <c r="N5" s="132"/>
      <c r="O5" s="132"/>
      <c r="P5" s="132"/>
      <c r="Q5" s="133"/>
      <c r="R5" s="131" t="s">
        <v>53</v>
      </c>
      <c r="S5" s="132"/>
      <c r="T5" s="132"/>
      <c r="U5" s="132"/>
      <c r="V5" s="133"/>
      <c r="W5" s="120" t="s">
        <v>44</v>
      </c>
      <c r="X5" s="121"/>
      <c r="Y5" s="121"/>
      <c r="Z5" s="121"/>
      <c r="AA5" s="122"/>
      <c r="AB5" s="7" t="s">
        <v>56</v>
      </c>
      <c r="AC5" s="81" t="s">
        <v>37</v>
      </c>
      <c r="AD5" s="80"/>
      <c r="AE5" s="79"/>
      <c r="AF5" s="79"/>
      <c r="AG5" s="79"/>
      <c r="AH5" s="12"/>
    </row>
    <row r="6" spans="1:34" ht="12.75" customHeight="1" x14ac:dyDescent="0.25">
      <c r="A6" s="103"/>
      <c r="B6" s="104"/>
      <c r="C6" s="104"/>
      <c r="D6" s="104"/>
      <c r="E6" s="104"/>
      <c r="F6" s="104"/>
      <c r="G6" s="105"/>
      <c r="H6" s="123"/>
      <c r="I6" s="124"/>
      <c r="J6" s="124"/>
      <c r="K6" s="124"/>
      <c r="L6" s="125"/>
      <c r="M6" s="134"/>
      <c r="N6" s="135"/>
      <c r="O6" s="135"/>
      <c r="P6" s="135"/>
      <c r="Q6" s="136"/>
      <c r="R6" s="134"/>
      <c r="S6" s="135"/>
      <c r="T6" s="135"/>
      <c r="U6" s="135"/>
      <c r="V6" s="136"/>
      <c r="W6" s="123"/>
      <c r="X6" s="124"/>
      <c r="Y6" s="124"/>
      <c r="Z6" s="124"/>
      <c r="AA6" s="125"/>
      <c r="AB6" s="7" t="s">
        <v>51</v>
      </c>
      <c r="AC6" s="81" t="s">
        <v>38</v>
      </c>
      <c r="AD6" s="80"/>
      <c r="AE6" s="79"/>
      <c r="AF6" s="79"/>
      <c r="AG6" s="79"/>
      <c r="AH6" s="12"/>
    </row>
    <row r="7" spans="1:34" ht="12.75" customHeight="1" x14ac:dyDescent="0.25">
      <c r="A7" s="103"/>
      <c r="B7" s="104"/>
      <c r="C7" s="104"/>
      <c r="D7" s="104"/>
      <c r="E7" s="104"/>
      <c r="F7" s="104"/>
      <c r="G7" s="105"/>
      <c r="H7" s="116" t="s">
        <v>60</v>
      </c>
      <c r="I7" s="117"/>
      <c r="J7" s="117"/>
      <c r="K7" s="117"/>
      <c r="L7" s="118"/>
      <c r="M7" s="137">
        <v>46010</v>
      </c>
      <c r="N7" s="117"/>
      <c r="O7" s="117"/>
      <c r="P7" s="117"/>
      <c r="Q7" s="118"/>
      <c r="R7" s="116">
        <v>0</v>
      </c>
      <c r="S7" s="117"/>
      <c r="T7" s="117"/>
      <c r="U7" s="117"/>
      <c r="V7" s="118"/>
      <c r="W7" s="116" t="s">
        <v>62</v>
      </c>
      <c r="X7" s="117"/>
      <c r="Y7" s="117"/>
      <c r="Z7" s="117"/>
      <c r="AA7" s="118"/>
      <c r="AB7" s="7" t="s">
        <v>56</v>
      </c>
      <c r="AC7" s="81" t="s">
        <v>39</v>
      </c>
      <c r="AD7" s="80"/>
      <c r="AE7" s="79"/>
      <c r="AF7" s="79"/>
      <c r="AG7" s="79"/>
      <c r="AH7" s="12"/>
    </row>
    <row r="8" spans="1:34" ht="12.75" customHeight="1" x14ac:dyDescent="0.25">
      <c r="A8" s="103"/>
      <c r="B8" s="104"/>
      <c r="C8" s="104"/>
      <c r="D8" s="104"/>
      <c r="E8" s="104"/>
      <c r="F8" s="104"/>
      <c r="G8" s="106"/>
      <c r="H8" s="31" t="s">
        <v>45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82"/>
      <c r="AC8" s="81"/>
      <c r="AD8" s="80"/>
      <c r="AE8" s="79"/>
      <c r="AF8" s="79"/>
      <c r="AG8" s="79"/>
      <c r="AH8" s="12"/>
    </row>
    <row r="9" spans="1:34" ht="12.75" customHeight="1" x14ac:dyDescent="0.25">
      <c r="A9" s="103"/>
      <c r="B9" s="104"/>
      <c r="C9" s="104"/>
      <c r="D9" s="104"/>
      <c r="E9" s="104"/>
      <c r="F9" s="104"/>
      <c r="G9" s="105"/>
      <c r="H9" s="116" t="s">
        <v>59</v>
      </c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  <c r="AB9" s="10"/>
      <c r="AC9" s="81"/>
      <c r="AD9" s="80"/>
      <c r="AE9" s="79"/>
      <c r="AF9" s="79"/>
      <c r="AG9" s="79"/>
      <c r="AH9" s="12"/>
    </row>
    <row r="10" spans="1:34" ht="12.75" customHeight="1" x14ac:dyDescent="0.25">
      <c r="A10" s="103"/>
      <c r="B10" s="104"/>
      <c r="C10" s="104"/>
      <c r="D10" s="104"/>
      <c r="E10" s="104"/>
      <c r="F10" s="104"/>
      <c r="G10" s="105"/>
      <c r="H10" s="33" t="s">
        <v>40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26"/>
      <c r="AB10" s="11"/>
      <c r="AC10" s="81"/>
      <c r="AD10" s="79"/>
      <c r="AE10" s="79"/>
      <c r="AF10" s="79"/>
      <c r="AG10" s="79"/>
      <c r="AH10" s="12"/>
    </row>
    <row r="11" spans="1:34" ht="12.75" customHeight="1" x14ac:dyDescent="0.25">
      <c r="A11" s="103"/>
      <c r="B11" s="104"/>
      <c r="C11" s="104"/>
      <c r="D11" s="104"/>
      <c r="E11" s="104"/>
      <c r="F11" s="104"/>
      <c r="G11" s="105"/>
      <c r="H11" s="94" t="s">
        <v>61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6"/>
      <c r="AB11" s="10"/>
      <c r="AC11" s="82"/>
      <c r="AD11" s="79"/>
      <c r="AE11" s="79"/>
      <c r="AF11" s="79"/>
      <c r="AG11" s="79"/>
      <c r="AH11" s="12"/>
    </row>
    <row r="12" spans="1:34" ht="12.75" customHeight="1" x14ac:dyDescent="0.25">
      <c r="A12" s="103"/>
      <c r="B12" s="104"/>
      <c r="C12" s="104"/>
      <c r="D12" s="104"/>
      <c r="E12" s="104"/>
      <c r="F12" s="104"/>
      <c r="G12" s="105"/>
      <c r="H12" s="94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  <c r="AB12" s="82"/>
      <c r="AC12" s="82"/>
      <c r="AD12" s="84"/>
      <c r="AE12" s="84"/>
      <c r="AF12" s="84"/>
      <c r="AG12" s="84"/>
      <c r="AH12" s="13"/>
    </row>
    <row r="13" spans="1:34" ht="12.75" customHeight="1" x14ac:dyDescent="0.25">
      <c r="A13" s="107"/>
      <c r="B13" s="108"/>
      <c r="C13" s="108"/>
      <c r="D13" s="108"/>
      <c r="E13" s="108"/>
      <c r="F13" s="108"/>
      <c r="G13" s="109"/>
      <c r="H13" s="97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9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5"/>
      <c r="M14" s="85"/>
      <c r="N14" s="85"/>
      <c r="O14" s="85"/>
      <c r="P14" s="86"/>
      <c r="Q14" s="86"/>
      <c r="R14" s="85"/>
      <c r="S14" s="85"/>
      <c r="T14" s="85"/>
      <c r="U14" s="86"/>
      <c r="V14" s="86"/>
      <c r="W14" s="85"/>
      <c r="X14" s="85"/>
      <c r="Y14" s="86"/>
      <c r="Z14" s="85"/>
      <c r="AA14" s="86"/>
      <c r="AB14" s="86"/>
      <c r="AC14" s="86"/>
      <c r="AD14" s="86"/>
      <c r="AE14" s="86"/>
      <c r="AF14" s="86"/>
      <c r="AG14" s="86"/>
      <c r="AH14" s="16"/>
    </row>
    <row r="15" spans="1:34" ht="12.75" customHeight="1" x14ac:dyDescent="0.25">
      <c r="A15" s="15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5"/>
      <c r="M15" s="85"/>
      <c r="N15" s="85"/>
      <c r="O15" s="85"/>
      <c r="P15" s="86"/>
      <c r="Q15" s="86"/>
      <c r="R15" s="85"/>
      <c r="S15" s="85"/>
      <c r="T15" s="85"/>
      <c r="U15" s="86"/>
      <c r="V15" s="86"/>
      <c r="W15" s="85"/>
      <c r="X15" s="85"/>
      <c r="Y15" s="86"/>
      <c r="Z15" s="85"/>
      <c r="AA15" s="86"/>
      <c r="AB15" s="86"/>
      <c r="AC15" s="86"/>
      <c r="AD15" s="86"/>
      <c r="AE15" s="86"/>
      <c r="AF15" s="86"/>
      <c r="AG15" s="86"/>
      <c r="AH15" s="16"/>
    </row>
    <row r="16" spans="1:34" ht="12.75" customHeight="1" x14ac:dyDescent="0.25">
      <c r="A16" s="15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5"/>
      <c r="M16" s="85"/>
      <c r="N16" s="85"/>
      <c r="O16" s="85"/>
      <c r="P16" s="86"/>
      <c r="Q16" s="86"/>
      <c r="R16" s="85"/>
      <c r="S16" s="85"/>
      <c r="T16" s="85"/>
      <c r="U16" s="86"/>
      <c r="V16" s="86"/>
      <c r="W16" s="85"/>
      <c r="X16" s="85"/>
      <c r="Y16" s="86"/>
      <c r="Z16" s="85"/>
      <c r="AA16" s="86"/>
      <c r="AB16" s="86"/>
      <c r="AC16" s="86"/>
      <c r="AD16" s="86"/>
      <c r="AE16" s="86"/>
      <c r="AF16" s="86"/>
      <c r="AG16" s="86"/>
      <c r="AH16" s="16"/>
    </row>
    <row r="17" spans="1:34" ht="12.75" customHeight="1" x14ac:dyDescent="0.25">
      <c r="A17" s="15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5"/>
      <c r="M17" s="85"/>
      <c r="N17" s="85"/>
      <c r="O17" s="85"/>
      <c r="P17" s="86"/>
      <c r="Q17" s="86"/>
      <c r="R17" s="85"/>
      <c r="S17" s="85"/>
      <c r="T17" s="85"/>
      <c r="U17" s="86"/>
      <c r="V17" s="86"/>
      <c r="W17" s="85"/>
      <c r="X17" s="85"/>
      <c r="Y17" s="86"/>
      <c r="Z17" s="85"/>
      <c r="AA17" s="86"/>
      <c r="AB17" s="86"/>
      <c r="AC17" s="86"/>
      <c r="AD17" s="86"/>
      <c r="AE17" s="86"/>
      <c r="AF17" s="86"/>
      <c r="AG17" s="86"/>
      <c r="AH17" s="16"/>
    </row>
    <row r="18" spans="1:34" ht="12.75" customHeight="1" x14ac:dyDescent="0.25">
      <c r="A18" s="15"/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5"/>
      <c r="M18" s="86"/>
      <c r="N18" s="85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5"/>
      <c r="AA18" s="86"/>
      <c r="AB18" s="86"/>
      <c r="AC18" s="86"/>
      <c r="AD18" s="86"/>
      <c r="AE18" s="86"/>
      <c r="AF18" s="86"/>
      <c r="AG18" s="86"/>
      <c r="AH18" s="16"/>
    </row>
    <row r="19" spans="1:34" ht="12.75" customHeight="1" x14ac:dyDescent="0.25">
      <c r="A19" s="15"/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5"/>
      <c r="M19" s="86"/>
      <c r="N19" s="85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5"/>
      <c r="AA19" s="86"/>
      <c r="AB19" s="86"/>
      <c r="AC19" s="86"/>
      <c r="AD19" s="86"/>
      <c r="AE19" s="86"/>
      <c r="AF19" s="86"/>
      <c r="AG19" s="86"/>
      <c r="AH19" s="16"/>
    </row>
    <row r="20" spans="1:34" ht="12.75" customHeight="1" x14ac:dyDescent="0.25">
      <c r="A20" s="17"/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5"/>
      <c r="M20" s="86"/>
      <c r="N20" s="85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5"/>
      <c r="AA20" s="86"/>
      <c r="AB20" s="86"/>
      <c r="AC20" s="86"/>
      <c r="AD20" s="86"/>
      <c r="AE20" s="86"/>
      <c r="AF20" s="86"/>
      <c r="AG20" s="86"/>
      <c r="AH20" s="16"/>
    </row>
    <row r="21" spans="1:34" ht="12.75" customHeight="1" x14ac:dyDescent="0.25">
      <c r="A21" s="17"/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5"/>
      <c r="M21" s="86"/>
      <c r="N21" s="85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5"/>
      <c r="AA21" s="86"/>
      <c r="AB21" s="86"/>
      <c r="AC21" s="86"/>
      <c r="AD21" s="86"/>
      <c r="AE21" s="86"/>
      <c r="AF21" s="86"/>
      <c r="AG21" s="86"/>
      <c r="AH21" s="16"/>
    </row>
    <row r="22" spans="1:34" ht="12.75" customHeight="1" x14ac:dyDescent="0.25">
      <c r="A22" s="15"/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6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5"/>
      <c r="AA22" s="86"/>
      <c r="AB22" s="86"/>
      <c r="AC22" s="86"/>
      <c r="AD22" s="86"/>
      <c r="AE22" s="86"/>
      <c r="AF22" s="86"/>
      <c r="AG22" s="86"/>
      <c r="AH22" s="16"/>
    </row>
    <row r="23" spans="1:34" ht="12.75" customHeight="1" x14ac:dyDescent="0.25">
      <c r="A23" s="15"/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5"/>
      <c r="M23" s="86"/>
      <c r="N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5"/>
      <c r="AA23" s="86"/>
      <c r="AB23" s="86"/>
      <c r="AC23" s="86"/>
      <c r="AD23" s="86"/>
      <c r="AE23" s="86"/>
      <c r="AF23" s="86"/>
      <c r="AG23" s="86"/>
      <c r="AH23" s="16"/>
    </row>
    <row r="24" spans="1:34" ht="12.75" customHeight="1" x14ac:dyDescent="0.25">
      <c r="A24" s="15"/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5"/>
      <c r="M24" s="86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5"/>
      <c r="AA24" s="86"/>
      <c r="AB24" s="86"/>
      <c r="AC24" s="86"/>
      <c r="AD24" s="86"/>
      <c r="AE24" s="86"/>
      <c r="AF24" s="86"/>
      <c r="AG24" s="86"/>
      <c r="AH24" s="16"/>
    </row>
    <row r="25" spans="1:34" ht="12.75" customHeight="1" x14ac:dyDescent="0.25">
      <c r="A25" s="1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5"/>
      <c r="M25" s="86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5"/>
      <c r="AA25" s="86"/>
      <c r="AB25" s="86"/>
      <c r="AC25" s="86"/>
      <c r="AD25" s="86"/>
      <c r="AE25" s="86"/>
      <c r="AF25" s="86"/>
      <c r="AG25" s="86"/>
      <c r="AH25" s="16"/>
    </row>
    <row r="26" spans="1:34" ht="12.75" customHeight="1" x14ac:dyDescent="0.25">
      <c r="A26" s="17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86"/>
      <c r="N26" s="85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5"/>
      <c r="AA26" s="86"/>
      <c r="AB26" s="86"/>
      <c r="AC26" s="86"/>
      <c r="AD26" s="86"/>
      <c r="AE26" s="86"/>
      <c r="AF26" s="86"/>
      <c r="AG26" s="86"/>
      <c r="AH26" s="16"/>
    </row>
    <row r="27" spans="1:34" ht="12.75" customHeight="1" x14ac:dyDescent="0.25">
      <c r="A27" s="17"/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5"/>
      <c r="M27" s="86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5"/>
      <c r="AA27" s="86"/>
      <c r="AB27" s="86"/>
      <c r="AC27" s="86"/>
      <c r="AD27" s="86"/>
      <c r="AE27" s="86"/>
      <c r="AF27" s="86"/>
      <c r="AG27" s="86"/>
      <c r="AH27" s="16"/>
    </row>
    <row r="28" spans="1:34" ht="12.75" customHeight="1" x14ac:dyDescent="0.25">
      <c r="A28" s="17"/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5"/>
      <c r="M28" s="86"/>
      <c r="N28" s="85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5"/>
      <c r="Z28" s="85"/>
      <c r="AA28" s="85"/>
      <c r="AB28" s="86"/>
      <c r="AC28" s="86"/>
      <c r="AD28" s="86"/>
      <c r="AE28" s="86"/>
      <c r="AF28" s="86"/>
      <c r="AG28" s="86"/>
      <c r="AH28" s="16"/>
    </row>
    <row r="29" spans="1:34" ht="12.75" customHeight="1" x14ac:dyDescent="0.25">
      <c r="A29" s="15"/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5"/>
      <c r="M29" s="85"/>
      <c r="N29" s="85"/>
      <c r="O29" s="85"/>
      <c r="P29" s="86"/>
      <c r="Q29" s="86"/>
      <c r="R29" s="85"/>
      <c r="S29" s="85"/>
      <c r="T29" s="85"/>
      <c r="U29" s="86"/>
      <c r="V29" s="86"/>
      <c r="W29" s="85"/>
      <c r="X29" s="85"/>
      <c r="Y29" s="86"/>
      <c r="Z29" s="85"/>
      <c r="AA29" s="86"/>
      <c r="AB29" s="86"/>
      <c r="AC29" s="86"/>
      <c r="AD29" s="86"/>
      <c r="AE29" s="86"/>
      <c r="AF29" s="86"/>
      <c r="AG29" s="86"/>
      <c r="AH29" s="16"/>
    </row>
    <row r="30" spans="1:34" ht="12.75" customHeight="1" x14ac:dyDescent="0.25">
      <c r="A30" s="15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5"/>
      <c r="M30" s="85"/>
      <c r="N30" s="85"/>
      <c r="O30" s="85"/>
      <c r="P30" s="86"/>
      <c r="Q30" s="86"/>
      <c r="R30" s="85"/>
      <c r="S30" s="85"/>
      <c r="T30" s="85"/>
      <c r="U30" s="86"/>
      <c r="V30" s="86"/>
      <c r="W30" s="85"/>
      <c r="X30" s="85"/>
      <c r="Y30" s="85"/>
      <c r="Z30" s="85"/>
      <c r="AA30" s="85"/>
      <c r="AB30" s="85"/>
      <c r="AC30" s="86"/>
      <c r="AD30" s="86"/>
      <c r="AE30" s="86"/>
      <c r="AF30" s="86"/>
      <c r="AG30" s="86"/>
      <c r="AH30" s="16"/>
    </row>
    <row r="31" spans="1:34" ht="12.75" customHeight="1" x14ac:dyDescent="0.25">
      <c r="A31" s="15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5"/>
      <c r="M31" s="85"/>
      <c r="N31" s="85"/>
      <c r="O31" s="85"/>
      <c r="P31" s="86"/>
      <c r="Q31" s="86"/>
      <c r="R31" s="85"/>
      <c r="S31" s="85"/>
      <c r="T31" s="85"/>
      <c r="U31" s="86"/>
      <c r="V31" s="86"/>
      <c r="W31" s="85"/>
      <c r="X31" s="85"/>
      <c r="Y31" s="86"/>
      <c r="Z31" s="85"/>
      <c r="AA31" s="86"/>
      <c r="AB31" s="85"/>
      <c r="AC31" s="86"/>
      <c r="AD31" s="86"/>
      <c r="AE31" s="86"/>
      <c r="AF31" s="86"/>
      <c r="AG31" s="86"/>
      <c r="AH31" s="16"/>
    </row>
    <row r="32" spans="1:34" ht="12.75" customHeight="1" x14ac:dyDescent="0.25">
      <c r="A32" s="90" t="s">
        <v>17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16"/>
    </row>
    <row r="33" spans="1:34" ht="12.75" customHeight="1" x14ac:dyDescent="0.2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16"/>
    </row>
    <row r="34" spans="1:34" ht="12.75" customHeight="1" x14ac:dyDescent="0.25">
      <c r="A34" s="90" t="s">
        <v>50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16"/>
    </row>
    <row r="35" spans="1:34" ht="12.75" customHeight="1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16"/>
    </row>
    <row r="36" spans="1:34" ht="12.75" customHeight="1" x14ac:dyDescent="0.25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16"/>
    </row>
    <row r="37" spans="1:34" ht="12.75" customHeight="1" x14ac:dyDescent="0.25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16"/>
    </row>
    <row r="38" spans="1:34" ht="12.75" customHeight="1" x14ac:dyDescent="0.25">
      <c r="A38" s="15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5"/>
      <c r="M38" s="86"/>
      <c r="N38" s="8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5"/>
      <c r="AA38" s="86"/>
      <c r="AB38" s="86"/>
      <c r="AC38" s="86"/>
      <c r="AD38" s="86"/>
      <c r="AE38" s="86"/>
      <c r="AF38" s="86"/>
      <c r="AG38" s="86"/>
      <c r="AH38" s="16"/>
    </row>
    <row r="39" spans="1:34" ht="12.75" customHeight="1" x14ac:dyDescent="0.25">
      <c r="A39" s="15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5"/>
      <c r="M39" s="86"/>
      <c r="N39" s="85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5"/>
      <c r="AA39" s="86"/>
      <c r="AB39" s="86"/>
      <c r="AC39" s="86"/>
      <c r="AD39" s="86"/>
      <c r="AE39" s="86"/>
      <c r="AF39" s="86"/>
      <c r="AG39" s="86"/>
      <c r="AH39" s="16"/>
    </row>
    <row r="40" spans="1:34" ht="12.75" customHeight="1" x14ac:dyDescent="0.25">
      <c r="A40" s="17"/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  <c r="N40" s="85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5"/>
      <c r="AA40" s="86"/>
      <c r="AB40" s="86"/>
      <c r="AC40" s="86"/>
      <c r="AD40" s="86"/>
      <c r="AE40" s="86"/>
      <c r="AF40" s="86"/>
      <c r="AG40" s="86"/>
      <c r="AH40" s="16"/>
    </row>
    <row r="41" spans="1:34" ht="12.75" customHeight="1" x14ac:dyDescent="0.25">
      <c r="A41" s="17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5"/>
      <c r="M41" s="86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5"/>
      <c r="AA41" s="86"/>
      <c r="AB41" s="86"/>
      <c r="AC41" s="86"/>
      <c r="AD41" s="86"/>
      <c r="AE41" s="86"/>
      <c r="AF41" s="86"/>
      <c r="AG41" s="86"/>
      <c r="AH41" s="16"/>
    </row>
    <row r="42" spans="1:34" ht="12.75" customHeight="1" x14ac:dyDescent="0.25">
      <c r="A42" s="17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5"/>
      <c r="M42" s="86"/>
      <c r="N42" s="85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5"/>
      <c r="AA42" s="86"/>
      <c r="AB42" s="86"/>
      <c r="AC42" s="86"/>
      <c r="AD42" s="86"/>
      <c r="AE42" s="86"/>
      <c r="AF42" s="86"/>
      <c r="AG42" s="86"/>
      <c r="AH42" s="16"/>
    </row>
    <row r="43" spans="1:34" ht="12.75" customHeight="1" x14ac:dyDescent="0.25">
      <c r="A43" s="17"/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5"/>
      <c r="M43" s="86"/>
      <c r="N43" s="85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5"/>
      <c r="AA43" s="86"/>
      <c r="AB43" s="86"/>
      <c r="AC43" s="86"/>
      <c r="AD43" s="86"/>
      <c r="AE43" s="86"/>
      <c r="AF43" s="86"/>
      <c r="AG43" s="86"/>
      <c r="AH43" s="16"/>
    </row>
    <row r="44" spans="1:34" ht="12.75" customHeight="1" x14ac:dyDescent="0.25">
      <c r="A44" s="17"/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5"/>
      <c r="M44" s="86"/>
      <c r="N44" s="85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5"/>
      <c r="AA44" s="86"/>
      <c r="AB44" s="86"/>
      <c r="AC44" s="86"/>
      <c r="AD44" s="86"/>
      <c r="AE44" s="86"/>
      <c r="AF44" s="86"/>
      <c r="AG44" s="86"/>
      <c r="AH44" s="16"/>
    </row>
    <row r="45" spans="1:34" ht="12.75" customHeight="1" x14ac:dyDescent="0.25">
      <c r="A45" s="17"/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5"/>
      <c r="M45" s="86"/>
      <c r="N45" s="85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5"/>
      <c r="AA45" s="86"/>
      <c r="AB45" s="86"/>
      <c r="AC45" s="86"/>
      <c r="AD45" s="86"/>
      <c r="AE45" s="86"/>
      <c r="AF45" s="86"/>
      <c r="AG45" s="86"/>
      <c r="AH45" s="16"/>
    </row>
    <row r="46" spans="1:34" ht="12.75" customHeight="1" x14ac:dyDescent="0.25">
      <c r="A46" s="17"/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5"/>
      <c r="M46" s="86"/>
      <c r="N46" s="85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5"/>
      <c r="AA46" s="86"/>
      <c r="AB46" s="86"/>
      <c r="AC46" s="86"/>
      <c r="AD46" s="86"/>
      <c r="AE46" s="86"/>
      <c r="AF46" s="86"/>
      <c r="AG46" s="86"/>
      <c r="AH46" s="16"/>
    </row>
    <row r="47" spans="1:34" ht="12.75" customHeight="1" x14ac:dyDescent="0.25">
      <c r="A47" s="17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5"/>
      <c r="M47" s="86"/>
      <c r="N47" s="85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5"/>
      <c r="AA47" s="86"/>
      <c r="AB47" s="86"/>
      <c r="AC47" s="86"/>
      <c r="AD47" s="86"/>
      <c r="AE47" s="86"/>
      <c r="AF47" s="86"/>
      <c r="AG47" s="86"/>
      <c r="AH47" s="16"/>
    </row>
    <row r="48" spans="1:34" ht="12.75" customHeight="1" x14ac:dyDescent="0.25">
      <c r="A48" s="17"/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5"/>
      <c r="M48" s="86"/>
      <c r="N48" s="85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5"/>
      <c r="AA48" s="86"/>
      <c r="AB48" s="86"/>
      <c r="AC48" s="86"/>
      <c r="AD48" s="86"/>
      <c r="AE48" s="86"/>
      <c r="AF48" s="86"/>
      <c r="AG48" s="86"/>
      <c r="AH48" s="16"/>
    </row>
    <row r="49" spans="1:34" ht="12.75" customHeight="1" x14ac:dyDescent="0.25">
      <c r="A49" s="17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5"/>
      <c r="M49" s="86"/>
      <c r="N49" s="85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5"/>
      <c r="AA49" s="86"/>
      <c r="AB49" s="86"/>
      <c r="AC49" s="86"/>
      <c r="AD49" s="86"/>
      <c r="AE49" s="86"/>
      <c r="AF49" s="86"/>
      <c r="AG49" s="86"/>
      <c r="AH49" s="16"/>
    </row>
    <row r="50" spans="1:34" ht="12.75" customHeight="1" x14ac:dyDescent="0.25">
      <c r="A50" s="17"/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5"/>
      <c r="M50" s="86"/>
      <c r="N50" s="85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5"/>
      <c r="AA50" s="86"/>
      <c r="AB50" s="86"/>
      <c r="AC50" s="86"/>
      <c r="AD50" s="86"/>
      <c r="AE50" s="86"/>
      <c r="AF50" s="86"/>
      <c r="AG50" s="86"/>
      <c r="AH50" s="16"/>
    </row>
    <row r="51" spans="1:34" ht="12.75" customHeight="1" x14ac:dyDescent="0.25">
      <c r="A51" s="17"/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5"/>
      <c r="M51" s="86"/>
      <c r="N51" s="85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5"/>
      <c r="AA51" s="86"/>
      <c r="AB51" s="86"/>
      <c r="AC51" s="86"/>
      <c r="AD51" s="86"/>
      <c r="AE51" s="86"/>
      <c r="AF51" s="86"/>
      <c r="AG51" s="86"/>
      <c r="AH51" s="16"/>
    </row>
    <row r="52" spans="1:34" ht="12.75" customHeight="1" x14ac:dyDescent="0.25">
      <c r="A52" s="17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5"/>
      <c r="M52" s="86"/>
      <c r="N52" s="85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5"/>
      <c r="AA52" s="86"/>
      <c r="AB52" s="86"/>
      <c r="AC52" s="86"/>
      <c r="AD52" s="86"/>
      <c r="AE52" s="86"/>
      <c r="AF52" s="86"/>
      <c r="AG52" s="86"/>
      <c r="AH52" s="16"/>
    </row>
    <row r="53" spans="1:34" ht="12.75" customHeight="1" x14ac:dyDescent="0.25">
      <c r="A53" s="17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5"/>
      <c r="M53" s="86"/>
      <c r="N53" s="85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16"/>
    </row>
    <row r="54" spans="1:34" ht="12.75" customHeight="1" x14ac:dyDescent="0.25">
      <c r="A54" s="17"/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5"/>
      <c r="M54" s="85"/>
      <c r="N54" s="85"/>
      <c r="O54" s="85"/>
      <c r="P54" s="85"/>
      <c r="Q54" s="85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16"/>
    </row>
    <row r="55" spans="1:34" ht="12.75" customHeight="1" x14ac:dyDescent="0.25">
      <c r="A55" s="17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5"/>
      <c r="M55" s="85"/>
      <c r="N55" s="85"/>
      <c r="O55" s="85"/>
      <c r="P55" s="85"/>
      <c r="Q55" s="85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16"/>
    </row>
    <row r="56" spans="1:34" ht="12.75" customHeight="1" x14ac:dyDescent="0.25">
      <c r="A56" s="17"/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5"/>
      <c r="M56" s="85"/>
      <c r="N56" s="85"/>
      <c r="O56" s="85"/>
      <c r="P56" s="85"/>
      <c r="Q56" s="85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16"/>
    </row>
    <row r="57" spans="1:34" ht="12.75" customHeight="1" x14ac:dyDescent="0.25">
      <c r="A57" s="17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5"/>
      <c r="M57" s="85"/>
      <c r="N57" s="85"/>
      <c r="O57" s="85"/>
      <c r="P57" s="85"/>
      <c r="Q57" s="85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16"/>
    </row>
    <row r="58" spans="1:34" ht="12.75" customHeight="1" x14ac:dyDescent="0.25">
      <c r="A58" s="17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5"/>
      <c r="M58" s="85"/>
      <c r="N58" s="85"/>
      <c r="O58" s="85"/>
      <c r="P58" s="85"/>
      <c r="Q58" s="85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16"/>
    </row>
    <row r="59" spans="1:34" ht="12.75" customHeight="1" x14ac:dyDescent="0.25">
      <c r="A59" s="17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5"/>
      <c r="M59" s="85"/>
      <c r="N59" s="85"/>
      <c r="O59" s="85"/>
      <c r="P59" s="85"/>
      <c r="Q59" s="85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16"/>
    </row>
    <row r="60" spans="1:34" ht="12.75" customHeight="1" x14ac:dyDescent="0.25">
      <c r="A60" s="17"/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5"/>
      <c r="M60" s="85"/>
      <c r="N60" s="85"/>
      <c r="O60" s="85"/>
      <c r="P60" s="85"/>
      <c r="Q60" s="85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16"/>
    </row>
    <row r="61" spans="1:34" ht="12.75" customHeight="1" x14ac:dyDescent="0.25">
      <c r="A61" s="17"/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5"/>
      <c r="M61" s="85"/>
      <c r="N61" s="85"/>
      <c r="O61" s="85"/>
      <c r="P61" s="85"/>
      <c r="Q61" s="85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16"/>
    </row>
    <row r="62" spans="1:34" ht="12.75" customHeight="1" x14ac:dyDescent="0.25">
      <c r="A62" s="17"/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5"/>
      <c r="M62" s="85"/>
      <c r="N62" s="85"/>
      <c r="O62" s="85"/>
      <c r="P62" s="85"/>
      <c r="Q62" s="85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16"/>
    </row>
    <row r="63" spans="1:34" ht="12.75" customHeight="1" x14ac:dyDescent="0.25">
      <c r="A63" s="18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7"/>
      <c r="M63" s="87"/>
      <c r="N63" s="87"/>
      <c r="O63" s="87"/>
      <c r="P63" s="87"/>
      <c r="Q63" s="87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16"/>
    </row>
    <row r="64" spans="1:34" ht="12.75" customHeight="1" x14ac:dyDescent="0.25">
      <c r="A64" s="17"/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5"/>
      <c r="M64" s="85"/>
      <c r="N64" s="85"/>
      <c r="O64" s="85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16"/>
    </row>
    <row r="65" spans="1:34" ht="12.75" customHeight="1" x14ac:dyDescent="0.25">
      <c r="A65" s="11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16"/>
    </row>
    <row r="66" spans="1:34" ht="12.75" customHeight="1" x14ac:dyDescent="0.25">
      <c r="A66" s="11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16"/>
    </row>
    <row r="67" spans="1:34" ht="12.75" customHeight="1" x14ac:dyDescent="0.25">
      <c r="A67" s="127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6"/>
    </row>
    <row r="68" spans="1:34" ht="12.75" customHeight="1" x14ac:dyDescent="0.25">
      <c r="A68" s="11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16"/>
    </row>
    <row r="69" spans="1:34" ht="12.75" customHeight="1" x14ac:dyDescent="0.25">
      <c r="A69" s="127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1"/>
  <sheetViews>
    <sheetView showGridLines="0" tabSelected="1" view="pageBreakPreview" zoomScale="55" zoomScaleNormal="55" zoomScaleSheetLayoutView="55" workbookViewId="0">
      <selection activeCell="O47" sqref="O47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3" width="15.7265625" style="3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97"/>
      <c r="B1" s="198"/>
      <c r="C1" s="172" t="str">
        <f>Capa!H1</f>
        <v>DIVISÃO DE CUSTOS E ORÇAMENTOS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4"/>
      <c r="S1" s="66"/>
      <c r="T1" s="59"/>
      <c r="U1" s="59"/>
      <c r="V1" s="59"/>
      <c r="W1" s="67"/>
    </row>
    <row r="2" spans="1:26" s="5" customFormat="1" ht="29.25" customHeight="1" x14ac:dyDescent="0.25">
      <c r="A2" s="199"/>
      <c r="B2" s="200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77"/>
      <c r="P2" s="177"/>
      <c r="Q2" s="177"/>
      <c r="R2" s="178"/>
      <c r="W2" s="68"/>
    </row>
    <row r="3" spans="1:26" s="5" customFormat="1" ht="24" customHeight="1" x14ac:dyDescent="0.25">
      <c r="A3" s="199"/>
      <c r="B3" s="200"/>
      <c r="C3" s="61" t="str">
        <f>Capa!H3</f>
        <v>TÍTULO:</v>
      </c>
      <c r="D3" s="62"/>
      <c r="E3" s="62"/>
      <c r="F3" s="62"/>
      <c r="G3" s="62"/>
      <c r="H3" s="62"/>
      <c r="I3" s="62"/>
      <c r="J3" s="62"/>
      <c r="K3" s="62"/>
      <c r="L3" s="62"/>
      <c r="N3" s="179" t="str">
        <f>Capa!W3</f>
        <v>Nº DOC. (BUTANTAN):</v>
      </c>
      <c r="O3" s="180"/>
      <c r="P3" s="180"/>
      <c r="Q3" s="180"/>
      <c r="R3" s="181"/>
      <c r="T3" s="8" t="s">
        <v>41</v>
      </c>
      <c r="U3" s="8"/>
      <c r="V3" s="8"/>
      <c r="W3" s="16"/>
    </row>
    <row r="4" spans="1:26" s="5" customFormat="1" ht="24" customHeight="1" x14ac:dyDescent="0.25">
      <c r="A4" s="199"/>
      <c r="B4" s="200"/>
      <c r="C4" s="186" t="str">
        <f>Capa!H4</f>
        <v>CRONOGRAMA FÍSICO-FINANCEIRO</v>
      </c>
      <c r="D4" s="187"/>
      <c r="E4" s="187"/>
      <c r="F4" s="187"/>
      <c r="G4" s="187"/>
      <c r="H4" s="187"/>
      <c r="I4" s="187"/>
      <c r="J4" s="187"/>
      <c r="K4" s="187"/>
      <c r="L4" s="187"/>
      <c r="M4" s="188"/>
      <c r="N4" s="182" t="str">
        <f>Capa!W4</f>
        <v>DI-AU-304-DE-PB-1200-03</v>
      </c>
      <c r="O4" s="183"/>
      <c r="P4" s="183"/>
      <c r="Q4" s="183"/>
      <c r="R4" s="183"/>
      <c r="T4" s="7" t="str">
        <f>Capa!AB4</f>
        <v>-</v>
      </c>
      <c r="U4" s="69" t="s">
        <v>36</v>
      </c>
      <c r="V4" s="69"/>
      <c r="W4" s="16"/>
    </row>
    <row r="5" spans="1:26" s="5" customFormat="1" ht="24" customHeight="1" x14ac:dyDescent="0.25">
      <c r="A5" s="199"/>
      <c r="B5" s="200"/>
      <c r="C5" s="166" t="str">
        <f>Capa!H5</f>
        <v xml:space="preserve">ELABORADO POR </v>
      </c>
      <c r="D5" s="192"/>
      <c r="E5" s="192"/>
      <c r="F5" s="193"/>
      <c r="G5" s="166" t="str">
        <f>Capa!M5</f>
        <v>DATA</v>
      </c>
      <c r="H5" s="192"/>
      <c r="I5" s="193"/>
      <c r="J5" s="166" t="str">
        <f>Capa!R5</f>
        <v>REVISÃO</v>
      </c>
      <c r="K5" s="167"/>
      <c r="L5" s="167"/>
      <c r="M5" s="168"/>
      <c r="N5" s="184" t="str">
        <f>Capa!W5</f>
        <v>Nº DOC. (ORÇAMENTO):</v>
      </c>
      <c r="O5" s="183"/>
      <c r="P5" s="183"/>
      <c r="Q5" s="183"/>
      <c r="R5" s="183"/>
      <c r="T5" s="7" t="str">
        <f>Capa!AB5</f>
        <v>-</v>
      </c>
      <c r="U5" s="69" t="s">
        <v>37</v>
      </c>
      <c r="V5" s="69"/>
      <c r="W5" s="16"/>
    </row>
    <row r="6" spans="1:26" s="5" customFormat="1" ht="24" customHeight="1" x14ac:dyDescent="0.25">
      <c r="A6" s="199"/>
      <c r="B6" s="200"/>
      <c r="C6" s="186" t="str">
        <f>Capa!H7</f>
        <v>DCO-CFM</v>
      </c>
      <c r="D6" s="195"/>
      <c r="E6" s="195"/>
      <c r="F6" s="196"/>
      <c r="G6" s="194">
        <f>Capa!M7</f>
        <v>46010</v>
      </c>
      <c r="H6" s="195"/>
      <c r="I6" s="196"/>
      <c r="J6" s="186">
        <f>Capa!R7</f>
        <v>0</v>
      </c>
      <c r="K6" s="187"/>
      <c r="L6" s="187"/>
      <c r="M6" s="188"/>
      <c r="N6" s="189" t="str">
        <f>Capa!W7</f>
        <v>137/25</v>
      </c>
      <c r="O6" s="190"/>
      <c r="P6" s="190"/>
      <c r="Q6" s="190"/>
      <c r="R6" s="190"/>
      <c r="T6" s="7" t="str">
        <f>Capa!AB6</f>
        <v>X</v>
      </c>
      <c r="U6" s="69" t="s">
        <v>38</v>
      </c>
      <c r="V6" s="69"/>
      <c r="W6" s="16"/>
    </row>
    <row r="7" spans="1:26" s="5" customFormat="1" ht="24" customHeight="1" x14ac:dyDescent="0.25">
      <c r="A7" s="199"/>
      <c r="B7" s="200"/>
      <c r="C7" s="166" t="str">
        <f>Capa!H8</f>
        <v>DISCIPLINA:</v>
      </c>
      <c r="D7" s="192"/>
      <c r="E7" s="192"/>
      <c r="F7" s="193"/>
      <c r="G7" s="166" t="str">
        <f>Capa!H10</f>
        <v>PROJETO:</v>
      </c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8"/>
      <c r="S7" s="63"/>
      <c r="T7" s="7" t="str">
        <f>Capa!AB7</f>
        <v>-</v>
      </c>
      <c r="U7" s="69" t="s">
        <v>39</v>
      </c>
      <c r="V7" s="69"/>
      <c r="W7" s="16"/>
    </row>
    <row r="8" spans="1:26" s="5" customFormat="1" ht="24" customHeight="1" x14ac:dyDescent="0.25">
      <c r="A8" s="201"/>
      <c r="B8" s="202"/>
      <c r="C8" s="186" t="str">
        <f>Capa!H9</f>
        <v>GERAL</v>
      </c>
      <c r="D8" s="195"/>
      <c r="E8" s="195"/>
      <c r="F8" s="196"/>
      <c r="G8" s="186" t="str">
        <f>Capa!H11</f>
        <v>LABORATÓRIO DE VIROLOGIA P114 E ESCRITÓRIOS P304</v>
      </c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64"/>
      <c r="T8" s="60"/>
      <c r="U8" s="60"/>
      <c r="V8" s="60"/>
      <c r="W8" s="70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1"/>
      <c r="H9" s="71"/>
      <c r="I9" s="71"/>
      <c r="J9" s="71"/>
      <c r="K9" s="71"/>
      <c r="L9" s="71"/>
      <c r="M9" s="71"/>
      <c r="N9" s="72"/>
      <c r="O9" s="72"/>
      <c r="P9" s="72"/>
      <c r="Q9" s="71"/>
      <c r="R9" s="71"/>
      <c r="T9" s="71"/>
      <c r="U9" s="71"/>
      <c r="V9" s="71"/>
      <c r="W9" s="73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/>
      <c r="J10" s="44"/>
      <c r="K10" s="44"/>
      <c r="L10" s="44"/>
      <c r="M10" s="44"/>
      <c r="N10" s="44"/>
      <c r="O10" s="45"/>
      <c r="P10" s="45"/>
      <c r="Q10" s="45"/>
      <c r="R10" s="45"/>
      <c r="T10" s="45"/>
      <c r="U10" s="45"/>
      <c r="V10" s="45"/>
      <c r="W10" s="74"/>
    </row>
    <row r="11" spans="1:26" ht="15" customHeight="1" x14ac:dyDescent="0.25">
      <c r="A11" s="185" t="s">
        <v>0</v>
      </c>
      <c r="B11" s="165" t="s">
        <v>22</v>
      </c>
      <c r="C11" s="143" t="s">
        <v>23</v>
      </c>
      <c r="D11" s="143" t="s">
        <v>49</v>
      </c>
      <c r="E11" s="143" t="s">
        <v>46</v>
      </c>
      <c r="F11" s="143" t="s">
        <v>47</v>
      </c>
      <c r="G11" s="143" t="s">
        <v>48</v>
      </c>
      <c r="H11" s="143" t="s">
        <v>18</v>
      </c>
      <c r="I11" s="143"/>
      <c r="J11" s="143"/>
      <c r="K11" s="143"/>
      <c r="L11" s="143" t="s">
        <v>19</v>
      </c>
      <c r="M11" s="143"/>
      <c r="N11" s="143"/>
      <c r="O11" s="143"/>
      <c r="P11" s="143" t="s">
        <v>20</v>
      </c>
      <c r="Q11" s="143"/>
      <c r="R11" s="171"/>
      <c r="S11" s="143"/>
      <c r="T11" s="143" t="s">
        <v>21</v>
      </c>
      <c r="U11" s="143"/>
      <c r="V11" s="143"/>
      <c r="W11" s="170"/>
    </row>
    <row r="12" spans="1:26" ht="15" customHeight="1" x14ac:dyDescent="0.25">
      <c r="A12" s="185"/>
      <c r="B12" s="165"/>
      <c r="C12" s="143"/>
      <c r="D12" s="143"/>
      <c r="E12" s="143"/>
      <c r="F12" s="143"/>
      <c r="G12" s="143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13</v>
      </c>
      <c r="U12" s="48" t="s">
        <v>14</v>
      </c>
      <c r="V12" s="48" t="s">
        <v>15</v>
      </c>
      <c r="W12" s="75" t="s">
        <v>16</v>
      </c>
    </row>
    <row r="13" spans="1:26" ht="30" customHeight="1" x14ac:dyDescent="0.25">
      <c r="A13" s="138" t="s">
        <v>57</v>
      </c>
      <c r="B13" s="50">
        <f>G13-F13+1</f>
        <v>16</v>
      </c>
      <c r="C13" s="49" t="s">
        <v>24</v>
      </c>
      <c r="D13" s="50">
        <v>0</v>
      </c>
      <c r="E13" s="50">
        <f>1+D13</f>
        <v>1</v>
      </c>
      <c r="F13" s="50">
        <v>1</v>
      </c>
      <c r="G13" s="51">
        <v>16</v>
      </c>
      <c r="H13" s="36">
        <v>1</v>
      </c>
      <c r="I13" s="36">
        <f>H13+1</f>
        <v>2</v>
      </c>
      <c r="J13" s="36">
        <f t="shared" ref="J13:W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si="0"/>
        <v>13</v>
      </c>
      <c r="U13" s="36">
        <f t="shared" si="0"/>
        <v>14</v>
      </c>
      <c r="V13" s="36">
        <f t="shared" si="0"/>
        <v>15</v>
      </c>
      <c r="W13" s="76">
        <f t="shared" si="0"/>
        <v>16</v>
      </c>
    </row>
    <row r="14" spans="1:26" x14ac:dyDescent="0.25">
      <c r="A14" s="139"/>
      <c r="B14" s="35">
        <v>0.21684606756188499</v>
      </c>
      <c r="C14" s="52" t="s">
        <v>25</v>
      </c>
      <c r="D14" s="53"/>
      <c r="E14" s="53"/>
      <c r="F14" s="53"/>
      <c r="G14" s="53"/>
      <c r="H14" s="37">
        <f>IF(AND(H13&gt;=MIN($F13,$G13),H13&lt;=MAX($F13,$G13)),$B14/$B13,"")</f>
        <v>1.3552879222617812E-2</v>
      </c>
      <c r="I14" s="37">
        <f>IF(AND(I13&gt;=MIN($F13,$G13),I13&lt;=MAX($F13,$G13)),$B14/$B13,"")</f>
        <v>1.3552879222617812E-2</v>
      </c>
      <c r="J14" s="37">
        <f t="shared" ref="J14:W14" si="1">IF(AND(J13&gt;=MIN($F13,$G13),J13&lt;=MAX($F13,$G13)),$B14/$B13,"")</f>
        <v>1.3552879222617812E-2</v>
      </c>
      <c r="K14" s="37">
        <f t="shared" si="1"/>
        <v>1.3552879222617812E-2</v>
      </c>
      <c r="L14" s="37">
        <f t="shared" si="1"/>
        <v>1.3552879222617812E-2</v>
      </c>
      <c r="M14" s="37">
        <f t="shared" si="1"/>
        <v>1.3552879222617812E-2</v>
      </c>
      <c r="N14" s="37">
        <f t="shared" si="1"/>
        <v>1.3552879222617812E-2</v>
      </c>
      <c r="O14" s="37">
        <f t="shared" si="1"/>
        <v>1.3552879222617812E-2</v>
      </c>
      <c r="P14" s="37">
        <f t="shared" si="1"/>
        <v>1.3552879222617812E-2</v>
      </c>
      <c r="Q14" s="37">
        <f t="shared" si="1"/>
        <v>1.3552879222617812E-2</v>
      </c>
      <c r="R14" s="37">
        <f t="shared" si="1"/>
        <v>1.3552879222617812E-2</v>
      </c>
      <c r="S14" s="37">
        <f t="shared" si="1"/>
        <v>1.3552879222617812E-2</v>
      </c>
      <c r="T14" s="37">
        <f t="shared" si="1"/>
        <v>1.3552879222617812E-2</v>
      </c>
      <c r="U14" s="37">
        <f t="shared" si="1"/>
        <v>1.3552879222617812E-2</v>
      </c>
      <c r="V14" s="37">
        <f t="shared" si="1"/>
        <v>1.3552879222617812E-2</v>
      </c>
      <c r="W14" s="77">
        <f t="shared" si="1"/>
        <v>1.3552879222617812E-2</v>
      </c>
    </row>
    <row r="15" spans="1:26" x14ac:dyDescent="0.25">
      <c r="A15" s="140"/>
      <c r="B15" s="65"/>
      <c r="C15" s="52" t="s">
        <v>26</v>
      </c>
      <c r="D15" s="53"/>
      <c r="E15" s="53"/>
      <c r="F15" s="53"/>
      <c r="G15" s="53"/>
      <c r="H15" s="38">
        <f t="shared" ref="H15:W15" si="2">IFERROR($C$21*H14,"")</f>
        <v>0</v>
      </c>
      <c r="I15" s="38">
        <f t="shared" si="2"/>
        <v>0</v>
      </c>
      <c r="J15" s="38">
        <f t="shared" si="2"/>
        <v>0</v>
      </c>
      <c r="K15" s="38">
        <f t="shared" si="2"/>
        <v>0</v>
      </c>
      <c r="L15" s="38">
        <f t="shared" si="2"/>
        <v>0</v>
      </c>
      <c r="M15" s="38">
        <f t="shared" si="2"/>
        <v>0</v>
      </c>
      <c r="N15" s="38">
        <f t="shared" si="2"/>
        <v>0</v>
      </c>
      <c r="O15" s="38">
        <f t="shared" si="2"/>
        <v>0</v>
      </c>
      <c r="P15" s="38">
        <f t="shared" si="2"/>
        <v>0</v>
      </c>
      <c r="Q15" s="38">
        <f t="shared" si="2"/>
        <v>0</v>
      </c>
      <c r="R15" s="38">
        <f t="shared" si="2"/>
        <v>0</v>
      </c>
      <c r="S15" s="38">
        <f t="shared" si="2"/>
        <v>0</v>
      </c>
      <c r="T15" s="38">
        <f t="shared" si="2"/>
        <v>0</v>
      </c>
      <c r="U15" s="38">
        <f t="shared" si="2"/>
        <v>0</v>
      </c>
      <c r="V15" s="38">
        <f t="shared" si="2"/>
        <v>0</v>
      </c>
      <c r="W15" s="78">
        <f t="shared" si="2"/>
        <v>0</v>
      </c>
      <c r="Y15" s="34">
        <f>SUM(H15:W15)</f>
        <v>0</v>
      </c>
      <c r="Z15" s="34">
        <f>Y15-B15</f>
        <v>0</v>
      </c>
    </row>
    <row r="16" spans="1:26" ht="30" customHeight="1" x14ac:dyDescent="0.25">
      <c r="A16" s="138" t="s">
        <v>58</v>
      </c>
      <c r="B16" s="50">
        <f>G16-F16+1</f>
        <v>13</v>
      </c>
      <c r="C16" s="49" t="s">
        <v>24</v>
      </c>
      <c r="D16" s="50">
        <v>0</v>
      </c>
      <c r="E16" s="50">
        <f>1+D16</f>
        <v>1</v>
      </c>
      <c r="F16" s="50">
        <v>3</v>
      </c>
      <c r="G16" s="51">
        <v>15</v>
      </c>
      <c r="H16" s="36">
        <v>1</v>
      </c>
      <c r="I16" s="36">
        <f>H16+1</f>
        <v>2</v>
      </c>
      <c r="J16" s="36">
        <f t="shared" ref="J16:W16" si="3">I16+1</f>
        <v>3</v>
      </c>
      <c r="K16" s="36">
        <f t="shared" si="3"/>
        <v>4</v>
      </c>
      <c r="L16" s="36">
        <f t="shared" si="3"/>
        <v>5</v>
      </c>
      <c r="M16" s="36">
        <f t="shared" si="3"/>
        <v>6</v>
      </c>
      <c r="N16" s="36">
        <f t="shared" si="3"/>
        <v>7</v>
      </c>
      <c r="O16" s="36">
        <f t="shared" si="3"/>
        <v>8</v>
      </c>
      <c r="P16" s="36">
        <f t="shared" si="3"/>
        <v>9</v>
      </c>
      <c r="Q16" s="36">
        <f t="shared" si="3"/>
        <v>10</v>
      </c>
      <c r="R16" s="36">
        <f t="shared" si="3"/>
        <v>11</v>
      </c>
      <c r="S16" s="36">
        <f t="shared" si="3"/>
        <v>12</v>
      </c>
      <c r="T16" s="36">
        <f t="shared" si="3"/>
        <v>13</v>
      </c>
      <c r="U16" s="36">
        <f t="shared" si="3"/>
        <v>14</v>
      </c>
      <c r="V16" s="36">
        <f t="shared" si="3"/>
        <v>15</v>
      </c>
      <c r="W16" s="76">
        <f t="shared" si="3"/>
        <v>16</v>
      </c>
    </row>
    <row r="17" spans="1:26" x14ac:dyDescent="0.25">
      <c r="A17" s="139"/>
      <c r="B17" s="35">
        <v>0.78315393243811493</v>
      </c>
      <c r="C17" s="52" t="s">
        <v>25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 t="str">
        <f t="shared" ref="I17:W17" si="4">IF(AND(I16&gt;=MIN($F16,$G16),I16&lt;=MAX($F16,$G16)),$B17/$B16,"")</f>
        <v/>
      </c>
      <c r="J17" s="37">
        <f t="shared" si="4"/>
        <v>6.0242610187547299E-2</v>
      </c>
      <c r="K17" s="37">
        <f t="shared" si="4"/>
        <v>6.0242610187547299E-2</v>
      </c>
      <c r="L17" s="37">
        <f t="shared" si="4"/>
        <v>6.0242610187547299E-2</v>
      </c>
      <c r="M17" s="37">
        <f t="shared" si="4"/>
        <v>6.0242610187547299E-2</v>
      </c>
      <c r="N17" s="37">
        <f t="shared" si="4"/>
        <v>6.0242610187547299E-2</v>
      </c>
      <c r="O17" s="37">
        <f t="shared" si="4"/>
        <v>6.0242610187547299E-2</v>
      </c>
      <c r="P17" s="37">
        <f t="shared" si="4"/>
        <v>6.0242610187547299E-2</v>
      </c>
      <c r="Q17" s="37">
        <f t="shared" si="4"/>
        <v>6.0242610187547299E-2</v>
      </c>
      <c r="R17" s="37">
        <f t="shared" si="4"/>
        <v>6.0242610187547299E-2</v>
      </c>
      <c r="S17" s="37">
        <f t="shared" si="4"/>
        <v>6.0242610187547299E-2</v>
      </c>
      <c r="T17" s="37">
        <f t="shared" si="4"/>
        <v>6.0242610187547299E-2</v>
      </c>
      <c r="U17" s="37">
        <f t="shared" si="4"/>
        <v>6.0242610187547299E-2</v>
      </c>
      <c r="V17" s="37">
        <f t="shared" si="4"/>
        <v>6.0242610187547299E-2</v>
      </c>
      <c r="W17" s="77" t="str">
        <f t="shared" si="4"/>
        <v/>
      </c>
    </row>
    <row r="18" spans="1:26" x14ac:dyDescent="0.25">
      <c r="A18" s="140"/>
      <c r="B18" s="65"/>
      <c r="C18" s="52" t="s">
        <v>26</v>
      </c>
      <c r="D18" s="53"/>
      <c r="E18" s="53"/>
      <c r="F18" s="53"/>
      <c r="G18" s="53"/>
      <c r="H18" s="38" t="str">
        <f t="shared" ref="H18:W18" si="5">IFERROR($C$21*H17,"")</f>
        <v/>
      </c>
      <c r="I18" s="38" t="str">
        <f t="shared" si="5"/>
        <v/>
      </c>
      <c r="J18" s="38">
        <f t="shared" si="5"/>
        <v>0</v>
      </c>
      <c r="K18" s="38">
        <f t="shared" si="5"/>
        <v>0</v>
      </c>
      <c r="L18" s="38">
        <f t="shared" si="5"/>
        <v>0</v>
      </c>
      <c r="M18" s="38">
        <f t="shared" si="5"/>
        <v>0</v>
      </c>
      <c r="N18" s="38">
        <f t="shared" si="5"/>
        <v>0</v>
      </c>
      <c r="O18" s="38">
        <f t="shared" si="5"/>
        <v>0</v>
      </c>
      <c r="P18" s="38">
        <f t="shared" si="5"/>
        <v>0</v>
      </c>
      <c r="Q18" s="38">
        <f t="shared" si="5"/>
        <v>0</v>
      </c>
      <c r="R18" s="38">
        <f t="shared" si="5"/>
        <v>0</v>
      </c>
      <c r="S18" s="38">
        <f t="shared" si="5"/>
        <v>0</v>
      </c>
      <c r="T18" s="38">
        <f t="shared" si="5"/>
        <v>0</v>
      </c>
      <c r="U18" s="38">
        <f t="shared" si="5"/>
        <v>0</v>
      </c>
      <c r="V18" s="38">
        <f t="shared" si="5"/>
        <v>0</v>
      </c>
      <c r="W18" s="78" t="str">
        <f t="shared" si="5"/>
        <v/>
      </c>
      <c r="Y18" s="34">
        <f>SUM(H18:W18)</f>
        <v>0</v>
      </c>
      <c r="Z18" s="34">
        <f>Y18-B18</f>
        <v>0</v>
      </c>
    </row>
    <row r="19" spans="1:26" x14ac:dyDescent="0.25">
      <c r="A19" s="185" t="s">
        <v>29</v>
      </c>
      <c r="B19" s="141" t="s">
        <v>32</v>
      </c>
      <c r="C19" s="147" t="s">
        <v>33</v>
      </c>
      <c r="D19" s="148"/>
      <c r="E19" s="149"/>
      <c r="F19" s="147"/>
      <c r="G19" s="149"/>
      <c r="H19" s="143" t="str">
        <f>H11</f>
        <v>MÊS 1</v>
      </c>
      <c r="I19" s="143"/>
      <c r="J19" s="143"/>
      <c r="K19" s="143"/>
      <c r="L19" s="143" t="str">
        <f>L11</f>
        <v>MÊS 2</v>
      </c>
      <c r="M19" s="143"/>
      <c r="N19" s="143"/>
      <c r="O19" s="143"/>
      <c r="P19" s="143" t="str">
        <f>P11</f>
        <v>MÊS 3</v>
      </c>
      <c r="Q19" s="143"/>
      <c r="R19" s="143"/>
      <c r="S19" s="143"/>
      <c r="T19" s="143" t="str">
        <f>T11</f>
        <v>MÊS 4</v>
      </c>
      <c r="U19" s="143"/>
      <c r="V19" s="143"/>
      <c r="W19" s="170"/>
      <c r="X19" s="46"/>
      <c r="Y19" s="46"/>
      <c r="Z19" s="46"/>
    </row>
    <row r="20" spans="1:26" x14ac:dyDescent="0.25">
      <c r="A20" s="185"/>
      <c r="B20" s="142"/>
      <c r="C20" s="150"/>
      <c r="D20" s="151"/>
      <c r="E20" s="152"/>
      <c r="F20" s="150"/>
      <c r="G20" s="152"/>
      <c r="H20" s="47" t="s">
        <v>30</v>
      </c>
      <c r="I20" s="143" t="s">
        <v>31</v>
      </c>
      <c r="J20" s="143"/>
      <c r="K20" s="143"/>
      <c r="L20" s="47" t="s">
        <v>30</v>
      </c>
      <c r="M20" s="143" t="s">
        <v>31</v>
      </c>
      <c r="N20" s="143"/>
      <c r="O20" s="143"/>
      <c r="P20" s="47" t="s">
        <v>30</v>
      </c>
      <c r="Q20" s="143" t="s">
        <v>31</v>
      </c>
      <c r="R20" s="143"/>
      <c r="S20" s="143"/>
      <c r="T20" s="47" t="s">
        <v>30</v>
      </c>
      <c r="U20" s="143" t="s">
        <v>31</v>
      </c>
      <c r="V20" s="143"/>
      <c r="W20" s="170"/>
      <c r="X20" s="46"/>
      <c r="Y20" s="46"/>
      <c r="Z20" s="46"/>
    </row>
    <row r="21" spans="1:26" x14ac:dyDescent="0.25">
      <c r="A21" s="185"/>
      <c r="B21" s="145">
        <v>16</v>
      </c>
      <c r="C21" s="153">
        <f>B15+B18</f>
        <v>0</v>
      </c>
      <c r="D21" s="154"/>
      <c r="E21" s="155"/>
      <c r="F21" s="163" t="s">
        <v>27</v>
      </c>
      <c r="G21" s="164"/>
      <c r="H21" s="39">
        <f>SUM(H17:K17,H14:K14)</f>
        <v>0.17469673726556581</v>
      </c>
      <c r="I21" s="144">
        <f>SUM(H15:K15,H18:K18)</f>
        <v>0</v>
      </c>
      <c r="J21" s="143"/>
      <c r="K21" s="143"/>
      <c r="L21" s="39">
        <f t="shared" ref="L21" si="6">SUM(L17:O17,L14:O14)</f>
        <v>0.29518195764066052</v>
      </c>
      <c r="M21" s="144">
        <f t="shared" ref="M21" si="7">SUM(L15:O15,L18:O18)</f>
        <v>0</v>
      </c>
      <c r="N21" s="143"/>
      <c r="O21" s="143"/>
      <c r="P21" s="39">
        <f t="shared" ref="P21" si="8">SUM(P17:S17,P14:S14)</f>
        <v>0.29518195764066052</v>
      </c>
      <c r="Q21" s="144">
        <f t="shared" ref="Q21" si="9">SUM(P15:S15,P18:S18)</f>
        <v>0</v>
      </c>
      <c r="R21" s="143"/>
      <c r="S21" s="143"/>
      <c r="T21" s="39">
        <f t="shared" ref="T21" si="10">SUM(T17:W17,T14:W14)</f>
        <v>0.23493934745311312</v>
      </c>
      <c r="U21" s="144">
        <f t="shared" ref="U21" si="11">SUM(T15:W15,T18:W18)</f>
        <v>0</v>
      </c>
      <c r="V21" s="143"/>
      <c r="W21" s="143"/>
      <c r="X21" s="46"/>
      <c r="Y21" s="46"/>
      <c r="Z21" s="46"/>
    </row>
    <row r="22" spans="1:26" ht="14.25" customHeight="1" thickBot="1" x14ac:dyDescent="0.3">
      <c r="A22" s="191"/>
      <c r="B22" s="146"/>
      <c r="C22" s="156"/>
      <c r="D22" s="157"/>
      <c r="E22" s="158"/>
      <c r="F22" s="159" t="s">
        <v>28</v>
      </c>
      <c r="G22" s="160"/>
      <c r="H22" s="40">
        <f>H21</f>
        <v>0.17469673726556581</v>
      </c>
      <c r="I22" s="161">
        <f>I21</f>
        <v>0</v>
      </c>
      <c r="J22" s="162"/>
      <c r="K22" s="162"/>
      <c r="L22" s="40">
        <f>L21+H22</f>
        <v>0.46987869490622636</v>
      </c>
      <c r="M22" s="161">
        <f>M21+I22</f>
        <v>0</v>
      </c>
      <c r="N22" s="162"/>
      <c r="O22" s="162"/>
      <c r="P22" s="40">
        <f>P21+L22</f>
        <v>0.76506065254688682</v>
      </c>
      <c r="Q22" s="161">
        <f>Q21+M22</f>
        <v>0</v>
      </c>
      <c r="R22" s="162"/>
      <c r="S22" s="162"/>
      <c r="T22" s="40">
        <f>T21+P22</f>
        <v>1</v>
      </c>
      <c r="U22" s="161">
        <f>U21+Q22</f>
        <v>0</v>
      </c>
      <c r="V22" s="162"/>
      <c r="W22" s="169"/>
      <c r="X22" s="46"/>
      <c r="Y22" s="46"/>
      <c r="Z22" s="46"/>
    </row>
    <row r="23" spans="1:26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x14ac:dyDescent="0.25">
      <c r="B25" s="46"/>
      <c r="C25" s="55">
        <f>C21-C24</f>
        <v>0</v>
      </c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x14ac:dyDescent="0.25">
      <c r="B26" s="46"/>
      <c r="C26" s="54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x14ac:dyDescent="0.25">
      <c r="B29" s="46"/>
      <c r="C29" s="57"/>
      <c r="D29" s="58"/>
      <c r="E29" s="46"/>
      <c r="F29" s="46"/>
      <c r="G29" s="46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x14ac:dyDescent="0.25">
      <c r="B31" s="46"/>
      <c r="C31" s="57"/>
      <c r="D31" s="46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x14ac:dyDescent="0.25">
      <c r="B32" s="46"/>
      <c r="C32" s="57"/>
      <c r="D32" s="46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2:26" x14ac:dyDescent="0.25">
      <c r="B33" s="46"/>
      <c r="C33" s="54"/>
      <c r="D33" s="46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2:26" x14ac:dyDescent="0.25">
      <c r="B34" s="46"/>
      <c r="C34" s="54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2:26" x14ac:dyDescent="0.25">
      <c r="B35" s="46"/>
      <c r="C35" s="54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2:26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2:26" x14ac:dyDescent="0.25">
      <c r="B37" s="46"/>
      <c r="C37" s="54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2:26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2:26" x14ac:dyDescent="0.25">
      <c r="B39" s="46"/>
      <c r="C39" s="5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2:26" x14ac:dyDescent="0.25">
      <c r="B40" s="46"/>
      <c r="C40" s="5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2:26" x14ac:dyDescent="0.25">
      <c r="B41" s="46"/>
      <c r="C41" s="54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2:26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2:26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2:26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2:26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2:26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2:26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2:26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</row>
    <row r="156" spans="2:26" x14ac:dyDescent="0.25"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</row>
    <row r="157" spans="2:26" x14ac:dyDescent="0.25"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</row>
    <row r="158" spans="2:26" x14ac:dyDescent="0.25"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 spans="2:26" x14ac:dyDescent="0.25"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</row>
    <row r="160" spans="2:26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 spans="3:23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3:23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 spans="3:23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 spans="3:23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3:23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spans="3:23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3:23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spans="3:23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3:23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spans="3:23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3:23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spans="3:23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3:23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spans="3:23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3:23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3:23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</sheetData>
  <mergeCells count="54">
    <mergeCell ref="H11:K11"/>
    <mergeCell ref="D11:D12"/>
    <mergeCell ref="A1:B8"/>
    <mergeCell ref="A16:A18"/>
    <mergeCell ref="C5:F5"/>
    <mergeCell ref="C6:F6"/>
    <mergeCell ref="C7:F7"/>
    <mergeCell ref="C8:F8"/>
    <mergeCell ref="G11:G12"/>
    <mergeCell ref="C1:R2"/>
    <mergeCell ref="N3:R3"/>
    <mergeCell ref="N4:R4"/>
    <mergeCell ref="N5:R5"/>
    <mergeCell ref="A11:A12"/>
    <mergeCell ref="F11:F12"/>
    <mergeCell ref="E11:E12"/>
    <mergeCell ref="C11:C12"/>
    <mergeCell ref="J6:M6"/>
    <mergeCell ref="N6:R6"/>
    <mergeCell ref="L11:O11"/>
    <mergeCell ref="G7:R7"/>
    <mergeCell ref="G8:R8"/>
    <mergeCell ref="C4:M4"/>
    <mergeCell ref="G5:I5"/>
    <mergeCell ref="G6:I6"/>
    <mergeCell ref="A13:A15"/>
    <mergeCell ref="B11:B12"/>
    <mergeCell ref="J5:M5"/>
    <mergeCell ref="U22:W22"/>
    <mergeCell ref="Q22:S22"/>
    <mergeCell ref="T11:W11"/>
    <mergeCell ref="P19:S19"/>
    <mergeCell ref="M21:O21"/>
    <mergeCell ref="P11:S11"/>
    <mergeCell ref="M22:O22"/>
    <mergeCell ref="T19:W19"/>
    <mergeCell ref="U21:W21"/>
    <mergeCell ref="U20:W20"/>
    <mergeCell ref="Q21:S21"/>
    <mergeCell ref="M20:O20"/>
    <mergeCell ref="I21:K21"/>
    <mergeCell ref="B21:B22"/>
    <mergeCell ref="C19:E20"/>
    <mergeCell ref="C21:E22"/>
    <mergeCell ref="F22:G22"/>
    <mergeCell ref="I22:K22"/>
    <mergeCell ref="F21:G21"/>
    <mergeCell ref="F19:G20"/>
    <mergeCell ref="I20:K20"/>
    <mergeCell ref="H19:K19"/>
    <mergeCell ref="B19:B20"/>
    <mergeCell ref="Q20:S20"/>
    <mergeCell ref="L19:O19"/>
    <mergeCell ref="A19:A22"/>
  </mergeCells>
  <phoneticPr fontId="8" type="noConversion"/>
  <conditionalFormatting sqref="H13:W13 H16:W16">
    <cfRule type="cellIs" dxfId="2" priority="21" stopIfTrue="1" operator="between">
      <formula>$F13</formula>
      <formula>$G13</formula>
    </cfRule>
  </conditionalFormatting>
  <dataValidations disablePrompts="1"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2024-09-09T13:07:36Z</cp:lastPrinted>
  <dcterms:created xsi:type="dcterms:W3CDTF">2012-11-29T11:37:25Z</dcterms:created>
  <dcterms:modified xsi:type="dcterms:W3CDTF">2025-12-19T18:48:51Z</dcterms:modified>
</cp:coreProperties>
</file>