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ERENCIA COMPRAS\Planilhas Proposta copiáveis\CAIXA DE RETARDO\"/>
    </mc:Choice>
  </mc:AlternateContent>
  <xr:revisionPtr revIDLastSave="0" documentId="8_{E9033D3D-47AD-463D-B553-C8681810BAAD}" xr6:coauthVersionLast="47" xr6:coauthVersionMax="47" xr10:uidLastSave="{00000000-0000-0000-0000-000000000000}"/>
  <bookViews>
    <workbookView xWindow="-120" yWindow="-120" windowWidth="29040" windowHeight="15720" tabRatio="860" xr2:uid="{00000000-000D-0000-FFFF-FFFF00000000}"/>
  </bookViews>
  <sheets>
    <sheet name="INSTRUÇÕES" sheetId="19" r:id="rId1"/>
    <sheet name="AUTOMAÇAO" sheetId="8" r:id="rId2"/>
    <sheet name="CIVIL" sheetId="11" r:id="rId3"/>
    <sheet name="ELÉTRICA" sheetId="12" r:id="rId4"/>
    <sheet name="UTILIDADES" sheetId="2" r:id="rId5"/>
    <sheet name="RESUMO" sheetId="17" r:id="rId6"/>
  </sheets>
  <definedNames>
    <definedName name="\0" localSheetId="5">#REF!</definedName>
    <definedName name="\0">#REF!</definedName>
    <definedName name="\a">#N/A</definedName>
    <definedName name="\c" localSheetId="1">#REF!</definedName>
    <definedName name="\c" localSheetId="2">#REF!</definedName>
    <definedName name="\c" localSheetId="3">#REF!</definedName>
    <definedName name="\c" localSheetId="5">#REF!</definedName>
    <definedName name="\c">#REF!</definedName>
    <definedName name="\p" localSheetId="1">#REF!</definedName>
    <definedName name="\p" localSheetId="2">#REF!</definedName>
    <definedName name="\p" localSheetId="3">#REF!</definedName>
    <definedName name="\p" localSheetId="5">#REF!</definedName>
    <definedName name="\p">#REF!</definedName>
    <definedName name="\Q" localSheetId="5">#REF!</definedName>
    <definedName name="\Q">#REF!</definedName>
    <definedName name="\Z" localSheetId="5">#REF!</definedName>
    <definedName name="\Z">#REF!</definedName>
    <definedName name="______R" localSheetId="5">#REF!</definedName>
    <definedName name="______R">#REF!</definedName>
    <definedName name="_____R" localSheetId="5">#REF!</definedName>
    <definedName name="_____R">#REF!</definedName>
    <definedName name="____R" localSheetId="5">#REF!</definedName>
    <definedName name="____R">#REF!</definedName>
    <definedName name="____VB6" localSheetId="5">#REF!</definedName>
    <definedName name="____VB6">#REF!</definedName>
    <definedName name="___R" localSheetId="1">#REF!</definedName>
    <definedName name="___R" localSheetId="2">#REF!</definedName>
    <definedName name="___R" localSheetId="3">#REF!</definedName>
    <definedName name="___R" localSheetId="5">#REF!</definedName>
    <definedName name="___R">#REF!</definedName>
    <definedName name="___VB6" localSheetId="5">#REF!</definedName>
    <definedName name="___VB6">#REF!</definedName>
    <definedName name="__R" localSheetId="1">#REF!</definedName>
    <definedName name="__R" localSheetId="2">#REF!</definedName>
    <definedName name="__R" localSheetId="3">#REF!</definedName>
    <definedName name="__R" localSheetId="5">#REF!</definedName>
    <definedName name="__R">#REF!</definedName>
    <definedName name="__VB6" localSheetId="5">#REF!</definedName>
    <definedName name="__VB6">#REF!</definedName>
    <definedName name="_1">#N/A</definedName>
    <definedName name="_1____MÃO_DE_OBRA_DIRETA" localSheetId="1">#REF!</definedName>
    <definedName name="_1____MÃO_DE_OBRA_DIRETA" localSheetId="2">#REF!</definedName>
    <definedName name="_1____MÃO_DE_OBRA_DIRETA" localSheetId="3">#REF!</definedName>
    <definedName name="_1____MÃO_DE_OBRA_DIRETA" localSheetId="5">#REF!</definedName>
    <definedName name="_1____MÃO_DE_OBRA_DIRETA">#REF!</definedName>
    <definedName name="_11">#N/A</definedName>
    <definedName name="_13.1___MATERIAL_CONSUMO" localSheetId="1">#REF!</definedName>
    <definedName name="_13.1___MATERIAL_CONSUMO" localSheetId="2">#REF!</definedName>
    <definedName name="_13.1___MATERIAL_CONSUMO" localSheetId="3">#REF!</definedName>
    <definedName name="_13.1___MATERIAL_CONSUMO" localSheetId="5">#REF!</definedName>
    <definedName name="_13.1___MATERIAL_CONSUMO">#REF!</definedName>
    <definedName name="_13.2___MATERIAL_APLICAÇÃO" localSheetId="1">#REF!</definedName>
    <definedName name="_13.2___MATERIAL_APLICAÇÃO" localSheetId="2">#REF!</definedName>
    <definedName name="_13.2___MATERIAL_APLICAÇÃO" localSheetId="3">#REF!</definedName>
    <definedName name="_13.2___MATERIAL_APLICAÇÃO" localSheetId="5">#REF!</definedName>
    <definedName name="_13.2___MATERIAL_APLICAÇÃO">#REF!</definedName>
    <definedName name="_13.3__FERRAMENTAS" localSheetId="1">#REF!</definedName>
    <definedName name="_13.3__FERRAMENTAS" localSheetId="2">#REF!</definedName>
    <definedName name="_13.3__FERRAMENTAS" localSheetId="3">#REF!</definedName>
    <definedName name="_13.3__FERRAMENTAS" localSheetId="5">#REF!</definedName>
    <definedName name="_13.3__FERRAMENTAS">#REF!</definedName>
    <definedName name="_13____MATERIAIS_E_FERRAMENTAS" localSheetId="1">#REF!</definedName>
    <definedName name="_13____MATERIAIS_E_FERRAMENTAS" localSheetId="2">#REF!</definedName>
    <definedName name="_13____MATERIAIS_E_FERRAMENTAS" localSheetId="3">#REF!</definedName>
    <definedName name="_13____MATERIAIS_E_FERRAMENTAS" localSheetId="5">#REF!</definedName>
    <definedName name="_13____MATERIAIS_E_FERRAMENTAS">#REF!</definedName>
    <definedName name="_14____MATERIAL_DE_SEGURANÇA" localSheetId="1">#REF!</definedName>
    <definedName name="_14____MATERIAL_DE_SEGURANÇA" localSheetId="2">#REF!</definedName>
    <definedName name="_14____MATERIAL_DE_SEGURANÇA" localSheetId="3">#REF!</definedName>
    <definedName name="_14____MATERIAL_DE_SEGURANÇA" localSheetId="5">#REF!</definedName>
    <definedName name="_14____MATERIAL_DE_SEGURANÇA">#REF!</definedName>
    <definedName name="_15____DIVERSOS" localSheetId="1">#REF!</definedName>
    <definedName name="_15____DIVERSOS" localSheetId="2">#REF!</definedName>
    <definedName name="_15____DIVERSOS" localSheetId="3">#REF!</definedName>
    <definedName name="_15____DIVERSOS" localSheetId="5">#REF!</definedName>
    <definedName name="_15____DIVERSOS">#REF!</definedName>
    <definedName name="_16.1___EQUIPAMENTOS_MAIORES" localSheetId="1">#REF!</definedName>
    <definedName name="_16.1___EQUIPAMENTOS_MAIORES" localSheetId="2">#REF!</definedName>
    <definedName name="_16.1___EQUIPAMENTOS_MAIORES" localSheetId="3">#REF!</definedName>
    <definedName name="_16.1___EQUIPAMENTOS_MAIORES" localSheetId="5">#REF!</definedName>
    <definedName name="_16.1___EQUIPAMENTOS_MAIORES">#REF!</definedName>
    <definedName name="_16.2___EQUIPAMENTOS_MENORES" localSheetId="1">#REF!</definedName>
    <definedName name="_16.2___EQUIPAMENTOS_MENORES" localSheetId="2">#REF!</definedName>
    <definedName name="_16.2___EQUIPAMENTOS_MENORES" localSheetId="3">#REF!</definedName>
    <definedName name="_16.2___EQUIPAMENTOS_MENORES" localSheetId="5">#REF!</definedName>
    <definedName name="_16.2___EQUIPAMENTOS_MENORES">#REF!</definedName>
    <definedName name="_16.3___VEÍCULOS" localSheetId="1">#REF!</definedName>
    <definedName name="_16.3___VEÍCULOS" localSheetId="2">#REF!</definedName>
    <definedName name="_16.3___VEÍCULOS" localSheetId="3">#REF!</definedName>
    <definedName name="_16.3___VEÍCULOS">#REF!</definedName>
    <definedName name="_16.4___COMBÚSTIVEL" localSheetId="1">#REF!</definedName>
    <definedName name="_16.4___COMBÚSTIVEL" localSheetId="2">#REF!</definedName>
    <definedName name="_16.4___COMBÚSTIVEL" localSheetId="3">#REF!</definedName>
    <definedName name="_16.4___COMBÚSTIVEL">#REF!</definedName>
    <definedName name="_16.5___EQUIPAMENTOS_DE_ESCRITÓRIO" localSheetId="1">#REF!</definedName>
    <definedName name="_16.5___EQUIPAMENTOS_DE_ESCRITÓRIO" localSheetId="2">#REF!</definedName>
    <definedName name="_16.5___EQUIPAMENTOS_DE_ESCRITÓRIO" localSheetId="3">#REF!</definedName>
    <definedName name="_16.5___EQUIPAMENTOS_DE_ESCRITÓRIO">#REF!</definedName>
    <definedName name="_16___EQUIPAMENTOS" localSheetId="1">#REF!</definedName>
    <definedName name="_16___EQUIPAMENTOS" localSheetId="2">#REF!</definedName>
    <definedName name="_16___EQUIPAMENTOS" localSheetId="3">#REF!</definedName>
    <definedName name="_16___EQUIPAMENTOS" localSheetId="5">#REF!</definedName>
    <definedName name="_16___EQUIPAMENTOS">#REF!</definedName>
    <definedName name="_17.1_MENSALISTA" localSheetId="1">#REF!</definedName>
    <definedName name="_17.1_MENSALISTA" localSheetId="2">#REF!</definedName>
    <definedName name="_17.1_MENSALISTA" localSheetId="3">#REF!</definedName>
    <definedName name="_17.1_MENSALISTA" localSheetId="5">#REF!</definedName>
    <definedName name="_17.1_MENSALISTA">#REF!</definedName>
    <definedName name="_17.2___HORISTA" localSheetId="1">#REF!</definedName>
    <definedName name="_17.2___HORISTA" localSheetId="2">#REF!</definedName>
    <definedName name="_17.2___HORISTA" localSheetId="3">#REF!</definedName>
    <definedName name="_17.2___HORISTA" localSheetId="5">#REF!</definedName>
    <definedName name="_17.2___HORISTA">#REF!</definedName>
    <definedName name="_17___DIREÇÃO_TÉCNICA_ADMINISTRATIVA" localSheetId="1">#REF!</definedName>
    <definedName name="_17___DIREÇÃO_TÉCNICA_ADMINISTRATIVA" localSheetId="2">#REF!</definedName>
    <definedName name="_17___DIREÇÃO_TÉCNICA_ADMINISTRATIVA" localSheetId="3">#REF!</definedName>
    <definedName name="_17___DIREÇÃO_TÉCNICA_ADMINISTRATIVA" localSheetId="5">#REF!</definedName>
    <definedName name="_17___DIREÇÃO_TÉCNICA_ADMINISTRATIVA">#REF!</definedName>
    <definedName name="_18___CANTEIRO___INSTALAÇÃO___MANUTENÇÃO" localSheetId="1">#REF!</definedName>
    <definedName name="_18___CANTEIRO___INSTALAÇÃO___MANUTENÇÃO" localSheetId="2">#REF!</definedName>
    <definedName name="_18___CANTEIRO___INSTALAÇÃO___MANUTENÇÃO" localSheetId="3">#REF!</definedName>
    <definedName name="_18___CANTEIRO___INSTALAÇÃO___MANUTENÇÃO" localSheetId="5">#REF!</definedName>
    <definedName name="_18___CANTEIRO___INSTALAÇÃO___MANUTENÇÃO">#REF!</definedName>
    <definedName name="_19___TRANSPORTE_DE_PESSOAL" localSheetId="1">#REF!</definedName>
    <definedName name="_19___TRANSPORTE_DE_PESSOAL" localSheetId="2">#REF!</definedName>
    <definedName name="_19___TRANSPORTE_DE_PESSOAL" localSheetId="3">#REF!</definedName>
    <definedName name="_19___TRANSPORTE_DE_PESSOAL" localSheetId="5">#REF!</definedName>
    <definedName name="_19___TRANSPORTE_DE_PESSOAL">#REF!</definedName>
    <definedName name="_2">#N/A</definedName>
    <definedName name="_20___MOBILIZAÇÃO___DESMOBILIZAÇÃO" localSheetId="1">#REF!</definedName>
    <definedName name="_20___MOBILIZAÇÃO___DESMOBILIZAÇÃO" localSheetId="2">#REF!</definedName>
    <definedName name="_20___MOBILIZAÇÃO___DESMOBILIZAÇÃO" localSheetId="3">#REF!</definedName>
    <definedName name="_20___MOBILIZAÇÃO___DESMOBILIZAÇÃO" localSheetId="5">#REF!</definedName>
    <definedName name="_20___MOBILIZAÇÃO___DESMOBILIZAÇÃO">#REF!</definedName>
    <definedName name="_21___REFEIÇÃO_REFEITÓRIO" localSheetId="1">#REF!</definedName>
    <definedName name="_21___REFEIÇÃO_REFEITÓRIO" localSheetId="2">#REF!</definedName>
    <definedName name="_21___REFEIÇÃO_REFEITÓRIO" localSheetId="3">#REF!</definedName>
    <definedName name="_21___REFEIÇÃO_REFEITÓRIO" localSheetId="5">#REF!</definedName>
    <definedName name="_21___REFEIÇÃO_REFEITÓRIO">#REF!</definedName>
    <definedName name="_22">#N/A</definedName>
    <definedName name="_22___VÁRIOS" localSheetId="1">#REF!</definedName>
    <definedName name="_22___VÁRIOS" localSheetId="2">#REF!</definedName>
    <definedName name="_22___VÁRIOS" localSheetId="3">#REF!</definedName>
    <definedName name="_22___VÁRIOS" localSheetId="5">#REF!</definedName>
    <definedName name="_22___VÁRIOS">#REF!</definedName>
    <definedName name="_23___SERVIÇOS_DE_TERCEIROS" localSheetId="1">#REF!</definedName>
    <definedName name="_23___SERVIÇOS_DE_TERCEIROS" localSheetId="2">#REF!</definedName>
    <definedName name="_23___SERVIÇOS_DE_TERCEIROS" localSheetId="3">#REF!</definedName>
    <definedName name="_23___SERVIÇOS_DE_TERCEIROS" localSheetId="5">#REF!</definedName>
    <definedName name="_23___SERVIÇOS_DE_TERCEIROS">#REF!</definedName>
    <definedName name="_Fill" localSheetId="5" hidden="1">#REF!</definedName>
    <definedName name="_Fill" hidden="1">#REF!</definedName>
    <definedName name="_xlnm._FilterDatabase" localSheetId="1" hidden="1">AUTOMAÇAO!$A$9:$L$59</definedName>
    <definedName name="_xlnm._FilterDatabase" localSheetId="2" hidden="1">CIVIL!$A$9:$L$109</definedName>
    <definedName name="_xlnm._FilterDatabase" localSheetId="3" hidden="1">ELÉTRICA!$A$9:$L$75</definedName>
    <definedName name="_xlnm._FilterDatabase" localSheetId="5" hidden="1">RESUMO!#REF!</definedName>
    <definedName name="_xlnm._FilterDatabase" localSheetId="4" hidden="1">UTILIDADES!$A$9:$L$51</definedName>
    <definedName name="_Order1" hidden="1">255</definedName>
    <definedName name="_Order2" hidden="1">0</definedName>
    <definedName name="_Parse_Out" localSheetId="5" hidden="1">#REF!</definedName>
    <definedName name="_Parse_Out" hidden="1">#REF!</definedName>
    <definedName name="_R" localSheetId="1">#REF!</definedName>
    <definedName name="_R" localSheetId="2">#REF!</definedName>
    <definedName name="_R" localSheetId="3">#REF!</definedName>
    <definedName name="_R" localSheetId="5">#REF!</definedName>
    <definedName name="_R">#REF!</definedName>
    <definedName name="_Regression_X" localSheetId="5" hidden="1">#REF!</definedName>
    <definedName name="_Regression_X" hidden="1">#REF!</definedName>
    <definedName name="_VB6" localSheetId="5">#REF!</definedName>
    <definedName name="_VB6">#REF!</definedName>
    <definedName name="A" localSheetId="5">#REF!</definedName>
    <definedName name="A">#REF!</definedName>
    <definedName name="A_IMPRESI_N_IM" localSheetId="5">#REF!</definedName>
    <definedName name="A_IMPRESI_N_IM">#REF!</definedName>
    <definedName name="A1OO" localSheetId="1">#REF!</definedName>
    <definedName name="A1OO" localSheetId="2">#REF!</definedName>
    <definedName name="A1OO" localSheetId="3">#REF!</definedName>
    <definedName name="A1OO" localSheetId="5">#REF!</definedName>
    <definedName name="A1OO">#REF!</definedName>
    <definedName name="AA1OO" localSheetId="1">#REF!</definedName>
    <definedName name="AA1OO" localSheetId="2">#REF!</definedName>
    <definedName name="AA1OO" localSheetId="3">#REF!</definedName>
    <definedName name="AA1OO" localSheetId="5">#REF!</definedName>
    <definedName name="AA1OO">#REF!</definedName>
    <definedName name="AAA" localSheetId="5">#REF!</definedName>
    <definedName name="AAA">#REF!</definedName>
    <definedName name="AAAAAAA" localSheetId="5">#REF!</definedName>
    <definedName name="AAAAAAA">#REF!</definedName>
    <definedName name="AAAAAAAABBBBB" localSheetId="5">#REF!</definedName>
    <definedName name="AAAAAAAABBBBB">#REF!</definedName>
    <definedName name="AAB" localSheetId="5">#REF!</definedName>
    <definedName name="AAB">#REF!</definedName>
    <definedName name="AABABBAA" localSheetId="5">#REF!</definedName>
    <definedName name="AABABBAA">#REF!</definedName>
    <definedName name="AABABBBABABAB" localSheetId="5">#REF!</definedName>
    <definedName name="AABABBBABABAB">#REF!</definedName>
    <definedName name="AAC" localSheetId="5">#REF!</definedName>
    <definedName name="AAC">#REF!</definedName>
    <definedName name="ABAABBABABBB" localSheetId="5">#REF!</definedName>
    <definedName name="ABAABBABABBB">#REF!</definedName>
    <definedName name="ABABABABAB" localSheetId="5">#REF!</definedName>
    <definedName name="ABABABABAB">#REF!</definedName>
    <definedName name="ABABABABBAB" localSheetId="5">#REF!</definedName>
    <definedName name="ABABABABBAB">#REF!</definedName>
    <definedName name="ABABABBAB" localSheetId="5">#REF!</definedName>
    <definedName name="ABABABBAB">#REF!</definedName>
    <definedName name="ABABBAAB" localSheetId="5">#REF!</definedName>
    <definedName name="ABABBAAB">#REF!</definedName>
    <definedName name="ABABBABABAB" localSheetId="5">#REF!</definedName>
    <definedName name="ABABBABABAB">#REF!</definedName>
    <definedName name="ABABBBABBA" localSheetId="5">#REF!</definedName>
    <definedName name="ABABBBABBA">#REF!</definedName>
    <definedName name="ABB" localSheetId="5">#REF!</definedName>
    <definedName name="ABB">#REF!</definedName>
    <definedName name="ABBAABBABAB" localSheetId="5">#REF!</definedName>
    <definedName name="ABBAABBABAB">#REF!</definedName>
    <definedName name="ABBABABABB" localSheetId="5">#REF!</definedName>
    <definedName name="ABBABABABB">#REF!</definedName>
    <definedName name="ABBB" localSheetId="5">#REF!</definedName>
    <definedName name="ABBB">#REF!</definedName>
    <definedName name="ABBBAABABBBB" localSheetId="5">#REF!</definedName>
    <definedName name="ABBBAABABBBB">#REF!</definedName>
    <definedName name="ABBBBB" localSheetId="5">#REF!</definedName>
    <definedName name="ABBBBB">#REF!</definedName>
    <definedName name="ABBBBBBBBBBBBB" localSheetId="5">#REF!</definedName>
    <definedName name="ABBBBBBBBBBBBB">#REF!</definedName>
    <definedName name="ABBBBBBBBBBBBBB" localSheetId="5">#REF!</definedName>
    <definedName name="ABBBBBBBBBBBBBB">#REF!</definedName>
    <definedName name="ABCD" localSheetId="5">#REF!</definedName>
    <definedName name="ABCD">#REF!</definedName>
    <definedName name="ADALBERTO" localSheetId="1">#REF!</definedName>
    <definedName name="ADALBERTO" localSheetId="2">#REF!</definedName>
    <definedName name="ADALBERTO" localSheetId="3">#REF!</definedName>
    <definedName name="ADALBERTO" localSheetId="5">#REF!</definedName>
    <definedName name="ADALBERTO">#REF!</definedName>
    <definedName name="AJUDA" localSheetId="1">#REF!</definedName>
    <definedName name="AJUDA" localSheetId="2">#REF!</definedName>
    <definedName name="AJUDA" localSheetId="3">#REF!</definedName>
    <definedName name="AJUDA" localSheetId="5">#REF!</definedName>
    <definedName name="AJUDA">#REF!</definedName>
    <definedName name="Ajudante" localSheetId="5">#REF!</definedName>
    <definedName name="Ajudante">#REF!</definedName>
    <definedName name="Andaimes" localSheetId="5">#REF!</definedName>
    <definedName name="Andaimes">#REF!</definedName>
    <definedName name="Apoio" localSheetId="5">#REF!</definedName>
    <definedName name="Apoio">#REF!</definedName>
    <definedName name="_xlnm.Print_Area">#REF!</definedName>
    <definedName name="Área_impressão_IM">#N/A</definedName>
    <definedName name="AreaEightThreeZero" localSheetId="1">#REF!</definedName>
    <definedName name="AreaEightThreeZero" localSheetId="2">#REF!</definedName>
    <definedName name="AreaEightThreeZero" localSheetId="3">#REF!</definedName>
    <definedName name="AreaEightThreeZero">#REF!</definedName>
    <definedName name="AreaFiveOneZero" localSheetId="1">#REF!</definedName>
    <definedName name="AreaFiveOneZero" localSheetId="2">#REF!</definedName>
    <definedName name="AreaFiveOneZero" localSheetId="3">#REF!</definedName>
    <definedName name="AreaFiveOneZero">#REF!</definedName>
    <definedName name="AreaFiveSevenZero" localSheetId="1">#REF!</definedName>
    <definedName name="AreaFiveSevenZero" localSheetId="2">#REF!</definedName>
    <definedName name="AreaFiveSevenZero" localSheetId="3">#REF!</definedName>
    <definedName name="AreaFiveSevenZero">#REF!</definedName>
    <definedName name="AreaFiveTwoZero" localSheetId="1">#REF!</definedName>
    <definedName name="AreaFiveTwoZero" localSheetId="2">#REF!</definedName>
    <definedName name="AreaFiveTwoZero" localSheetId="3">#REF!</definedName>
    <definedName name="AreaFiveTwoZero">#REF!</definedName>
    <definedName name="AreaFourFourZero" localSheetId="1">#REF!</definedName>
    <definedName name="AreaFourFourZero" localSheetId="2">#REF!</definedName>
    <definedName name="AreaFourFourZero" localSheetId="3">#REF!</definedName>
    <definedName name="AreaFourFourZero">#REF!</definedName>
    <definedName name="AreaFourOneZero" localSheetId="1">#REF!</definedName>
    <definedName name="AreaFourOneZero" localSheetId="2">#REF!</definedName>
    <definedName name="AreaFourOneZero" localSheetId="3">#REF!</definedName>
    <definedName name="AreaFourOneZero">#REF!</definedName>
    <definedName name="AreaFourTwoZero" localSheetId="1">#REF!</definedName>
    <definedName name="AreaFourTwoZero" localSheetId="2">#REF!</definedName>
    <definedName name="AreaFourTwoZero" localSheetId="3">#REF!</definedName>
    <definedName name="AreaFourTwoZero">#REF!</definedName>
    <definedName name="AreaNineEightFour" localSheetId="1">#REF!</definedName>
    <definedName name="AreaNineEightFour" localSheetId="2">#REF!</definedName>
    <definedName name="AreaNineEightFour" localSheetId="3">#REF!</definedName>
    <definedName name="AreaNineEightFour">#REF!</definedName>
    <definedName name="AreaNineEightTwo" localSheetId="1">#REF!</definedName>
    <definedName name="AreaNineEightTwo" localSheetId="2">#REF!</definedName>
    <definedName name="AreaNineEightTwo" localSheetId="3">#REF!</definedName>
    <definedName name="AreaNineEightTwo">#REF!</definedName>
    <definedName name="AreaNineEightZero" localSheetId="1">#REF!</definedName>
    <definedName name="AreaNineEightZero" localSheetId="2">#REF!</definedName>
    <definedName name="AreaNineEightZero" localSheetId="3">#REF!</definedName>
    <definedName name="AreaNineEightZero">#REF!</definedName>
    <definedName name="AreaNineFourZero" localSheetId="1">#REF!</definedName>
    <definedName name="AreaNineFourZero" localSheetId="2">#REF!</definedName>
    <definedName name="AreaNineFourZero" localSheetId="3">#REF!</definedName>
    <definedName name="AreaNineFourZero">#REF!</definedName>
    <definedName name="AreaNineNineZero" localSheetId="1">#REF!</definedName>
    <definedName name="AreaNineNineZero" localSheetId="2">#REF!</definedName>
    <definedName name="AreaNineNineZero" localSheetId="3">#REF!</definedName>
    <definedName name="AreaNineNineZero">#REF!</definedName>
    <definedName name="AreaNineSixZero" localSheetId="1">#REF!</definedName>
    <definedName name="AreaNineSixZero" localSheetId="2">#REF!</definedName>
    <definedName name="AreaNineSixZero" localSheetId="3">#REF!</definedName>
    <definedName name="AreaNineSixZero">#REF!</definedName>
    <definedName name="AreaNineThreeZero" localSheetId="1">#REF!</definedName>
    <definedName name="AreaNineThreeZero" localSheetId="2">#REF!</definedName>
    <definedName name="AreaNineThreeZero" localSheetId="3">#REF!</definedName>
    <definedName name="AreaNineThreeZero">#REF!</definedName>
    <definedName name="AreaNineTwoZero" localSheetId="1">#REF!</definedName>
    <definedName name="AreaNineTwoZero" localSheetId="2">#REF!</definedName>
    <definedName name="AreaNineTwoZero" localSheetId="3">#REF!</definedName>
    <definedName name="AreaNineTwoZero">#REF!</definedName>
    <definedName name="AreaOneOneZero" localSheetId="1">#REF!</definedName>
    <definedName name="AreaOneOneZero" localSheetId="2">#REF!</definedName>
    <definedName name="AreaOneOneZero" localSheetId="3">#REF!</definedName>
    <definedName name="AreaOneOneZero">#REF!</definedName>
    <definedName name="AreaOneThreeZero" localSheetId="1">#REF!</definedName>
    <definedName name="AreaOneThreeZero" localSheetId="2">#REF!</definedName>
    <definedName name="AreaOneThreeZero" localSheetId="3">#REF!</definedName>
    <definedName name="AreaOneThreeZero">#REF!</definedName>
    <definedName name="AreaOneTwoZero" localSheetId="1">#REF!</definedName>
    <definedName name="AreaOneTwoZero" localSheetId="2">#REF!</definedName>
    <definedName name="AreaOneTwoZero" localSheetId="3">#REF!</definedName>
    <definedName name="AreaOneTwoZero">#REF!</definedName>
    <definedName name="AreaSevenFiveZero" localSheetId="1">#REF!</definedName>
    <definedName name="AreaSevenFiveZero" localSheetId="2">#REF!</definedName>
    <definedName name="AreaSevenFiveZero" localSheetId="3">#REF!</definedName>
    <definedName name="AreaSevenFiveZero">#REF!</definedName>
    <definedName name="AreaSevenFourZero" localSheetId="1">#REF!</definedName>
    <definedName name="AreaSevenFourZero" localSheetId="2">#REF!</definedName>
    <definedName name="AreaSevenFourZero" localSheetId="3">#REF!</definedName>
    <definedName name="AreaSevenFourZero">#REF!</definedName>
    <definedName name="AreaThreeFiveFive" localSheetId="1">#REF!</definedName>
    <definedName name="AreaThreeFiveFive" localSheetId="2">#REF!</definedName>
    <definedName name="AreaThreeFiveFive" localSheetId="3">#REF!</definedName>
    <definedName name="AreaThreeFiveFive">#REF!</definedName>
    <definedName name="AreaThreeFiveFour" localSheetId="1">#REF!</definedName>
    <definedName name="AreaThreeFiveFour" localSheetId="2">#REF!</definedName>
    <definedName name="AreaThreeFiveFour" localSheetId="3">#REF!</definedName>
    <definedName name="AreaThreeFiveFour">#REF!</definedName>
    <definedName name="AreaThreeFiveOne" localSheetId="1">#REF!</definedName>
    <definedName name="AreaThreeFiveOne" localSheetId="2">#REF!</definedName>
    <definedName name="AreaThreeFiveOne" localSheetId="3">#REF!</definedName>
    <definedName name="AreaThreeFiveOne">#REF!</definedName>
    <definedName name="AreaThreeFiveSeven" localSheetId="1">#REF!</definedName>
    <definedName name="AreaThreeFiveSeven" localSheetId="2">#REF!</definedName>
    <definedName name="AreaThreeFiveSeven" localSheetId="3">#REF!</definedName>
    <definedName name="AreaThreeFiveSeven">#REF!</definedName>
    <definedName name="AreaThreeFiveSix" localSheetId="1">#REF!</definedName>
    <definedName name="AreaThreeFiveSix" localSheetId="2">#REF!</definedName>
    <definedName name="AreaThreeFiveSix" localSheetId="3">#REF!</definedName>
    <definedName name="AreaThreeFiveSix">#REF!</definedName>
    <definedName name="AreaThreeFiveThree" localSheetId="1">#REF!</definedName>
    <definedName name="AreaThreeFiveThree" localSheetId="2">#REF!</definedName>
    <definedName name="AreaThreeFiveThree" localSheetId="3">#REF!</definedName>
    <definedName name="AreaThreeFiveThree">#REF!</definedName>
    <definedName name="AreaThreeFiveTwo" localSheetId="1">#REF!</definedName>
    <definedName name="AreaThreeFiveTwo" localSheetId="2">#REF!</definedName>
    <definedName name="AreaThreeFiveTwo" localSheetId="3">#REF!</definedName>
    <definedName name="AreaThreeFiveTwo">#REF!</definedName>
    <definedName name="AreaThreeNineZero" localSheetId="1">#REF!</definedName>
    <definedName name="AreaThreeNineZero" localSheetId="2">#REF!</definedName>
    <definedName name="AreaThreeNineZero" localSheetId="3">#REF!</definedName>
    <definedName name="AreaThreeNineZero">#REF!</definedName>
    <definedName name="AreaThreeSevenFive" localSheetId="1">#REF!</definedName>
    <definedName name="AreaThreeSevenFive" localSheetId="2">#REF!</definedName>
    <definedName name="AreaThreeSevenFive" localSheetId="3">#REF!</definedName>
    <definedName name="AreaThreeSevenFive">#REF!</definedName>
    <definedName name="AreaThreeSevenFour" localSheetId="1">#REF!</definedName>
    <definedName name="AreaThreeSevenFour" localSheetId="2">#REF!</definedName>
    <definedName name="AreaThreeSevenFour" localSheetId="3">#REF!</definedName>
    <definedName name="AreaThreeSevenFour">#REF!</definedName>
    <definedName name="AreaThreeSevenOne" localSheetId="1">#REF!</definedName>
    <definedName name="AreaThreeSevenOne" localSheetId="2">#REF!</definedName>
    <definedName name="AreaThreeSevenOne" localSheetId="3">#REF!</definedName>
    <definedName name="AreaThreeSevenOne">#REF!</definedName>
    <definedName name="AreaThreeSevenThree" localSheetId="1">#REF!</definedName>
    <definedName name="AreaThreeSevenThree" localSheetId="2">#REF!</definedName>
    <definedName name="AreaThreeSevenThree" localSheetId="3">#REF!</definedName>
    <definedName name="AreaThreeSevenThree">#REF!</definedName>
    <definedName name="AreaThreeThreeFive" localSheetId="1">#REF!</definedName>
    <definedName name="AreaThreeThreeFive" localSheetId="2">#REF!</definedName>
    <definedName name="AreaThreeThreeFive" localSheetId="3">#REF!</definedName>
    <definedName name="AreaThreeThreeFive">#REF!</definedName>
    <definedName name="AreaThreeThreeFour" localSheetId="1">#REF!</definedName>
    <definedName name="AreaThreeThreeFour" localSheetId="2">#REF!</definedName>
    <definedName name="AreaThreeThreeFour" localSheetId="3">#REF!</definedName>
    <definedName name="AreaThreeThreeFour">#REF!</definedName>
    <definedName name="AreaThreeThreeOne" localSheetId="1">#REF!</definedName>
    <definedName name="AreaThreeThreeOne" localSheetId="2">#REF!</definedName>
    <definedName name="AreaThreeThreeOne" localSheetId="3">#REF!</definedName>
    <definedName name="AreaThreeThreeOne">#REF!</definedName>
    <definedName name="AreaThreeThreeSix" localSheetId="1">#REF!</definedName>
    <definedName name="AreaThreeThreeSix" localSheetId="2">#REF!</definedName>
    <definedName name="AreaThreeThreeSix" localSheetId="3">#REF!</definedName>
    <definedName name="AreaThreeThreeSix">#REF!</definedName>
    <definedName name="AreaThreeThreeThree" localSheetId="1">#REF!</definedName>
    <definedName name="AreaThreeThreeThree" localSheetId="2">#REF!</definedName>
    <definedName name="AreaThreeThreeThree" localSheetId="3">#REF!</definedName>
    <definedName name="AreaThreeThreeThree">#REF!</definedName>
    <definedName name="AreaThreeThreeTwo" localSheetId="1">#REF!</definedName>
    <definedName name="AreaThreeThreeTwo" localSheetId="2">#REF!</definedName>
    <definedName name="AreaThreeThreeTwo" localSheetId="3">#REF!</definedName>
    <definedName name="AreaThreeThreeTwo">#REF!</definedName>
    <definedName name="AreaThreeTwoOne" localSheetId="1">#REF!</definedName>
    <definedName name="AreaThreeTwoOne" localSheetId="2">#REF!</definedName>
    <definedName name="AreaThreeTwoOne" localSheetId="3">#REF!</definedName>
    <definedName name="AreaThreeTwoOne">#REF!</definedName>
    <definedName name="AreaThreeTwoTwo" localSheetId="1">#REF!</definedName>
    <definedName name="AreaThreeTwoTwo" localSheetId="2">#REF!</definedName>
    <definedName name="AreaThreeTwoTwo" localSheetId="3">#REF!</definedName>
    <definedName name="AreaThreeTwoTwo">#REF!</definedName>
    <definedName name="AreaTwoEightZero" localSheetId="1">#REF!</definedName>
    <definedName name="AreaTwoEightZero" localSheetId="2">#REF!</definedName>
    <definedName name="AreaTwoEightZero" localSheetId="3">#REF!</definedName>
    <definedName name="AreaTwoEightZero">#REF!</definedName>
    <definedName name="AreaTwoFiveZero" localSheetId="1">#REF!</definedName>
    <definedName name="AreaTwoFiveZero" localSheetId="2">#REF!</definedName>
    <definedName name="AreaTwoFiveZero" localSheetId="3">#REF!</definedName>
    <definedName name="AreaTwoFiveZero">#REF!</definedName>
    <definedName name="AreaTwoFourZero" localSheetId="1">#REF!</definedName>
    <definedName name="AreaTwoFourZero" localSheetId="2">#REF!</definedName>
    <definedName name="AreaTwoFourZero" localSheetId="3">#REF!</definedName>
    <definedName name="AreaTwoFourZero">#REF!</definedName>
    <definedName name="AreaTwoOneZero" localSheetId="1">#REF!</definedName>
    <definedName name="AreaTwoOneZero" localSheetId="2">#REF!</definedName>
    <definedName name="AreaTwoOneZero" localSheetId="3">#REF!</definedName>
    <definedName name="AreaTwoOneZero">#REF!</definedName>
    <definedName name="AreaTwoThreeZero" localSheetId="1">#REF!</definedName>
    <definedName name="AreaTwoThreeZero" localSheetId="2">#REF!</definedName>
    <definedName name="AreaTwoThreeZero" localSheetId="3">#REF!</definedName>
    <definedName name="AreaTwoThreeZero">#REF!</definedName>
    <definedName name="AreaTwoTwoZero" localSheetId="1">#REF!</definedName>
    <definedName name="AreaTwoTwoZero" localSheetId="2">#REF!</definedName>
    <definedName name="AreaTwoTwoZero" localSheetId="3">#REF!</definedName>
    <definedName name="AreaTwoTwoZero">#REF!</definedName>
    <definedName name="Armador" localSheetId="5">#REF!</definedName>
    <definedName name="Armador">#REF!</definedName>
    <definedName name="At" localSheetId="1">#REF!</definedName>
    <definedName name="At" localSheetId="2">#REF!</definedName>
    <definedName name="At" localSheetId="3">#REF!</definedName>
    <definedName name="At" localSheetId="5">#REF!</definedName>
    <definedName name="At">#REF!</definedName>
    <definedName name="auxiliar" localSheetId="5">#REF!</definedName>
    <definedName name="auxiliar">#REF!</definedName>
    <definedName name="AVIÃO" localSheetId="1">#REF!</definedName>
    <definedName name="AVIÃO" localSheetId="2">#REF!</definedName>
    <definedName name="AVIÃO" localSheetId="3">#REF!</definedName>
    <definedName name="AVIÃO" localSheetId="5">#REF!</definedName>
    <definedName name="AVIÃO">#REF!</definedName>
    <definedName name="BAAABABAB" localSheetId="5">#REF!</definedName>
    <definedName name="BAAABABAB">#REF!</definedName>
    <definedName name="BAABABABBAAB" localSheetId="5">#REF!</definedName>
    <definedName name="BAABABABBAAB">#REF!</definedName>
    <definedName name="BAABBAABBABB" localSheetId="5">#REF!</definedName>
    <definedName name="BAABBAABBABB">#REF!</definedName>
    <definedName name="BABAABABABBB" localSheetId="5">#REF!</definedName>
    <definedName name="BABAABABABBB">#REF!</definedName>
    <definedName name="BABAABABB" localSheetId="5">#REF!</definedName>
    <definedName name="BABAABABB">#REF!</definedName>
    <definedName name="BABAABBB" localSheetId="5">#REF!</definedName>
    <definedName name="BABAABBB">#REF!</definedName>
    <definedName name="BABABABAB" localSheetId="5">#REF!</definedName>
    <definedName name="BABABABAB">#REF!</definedName>
    <definedName name="BABABABABAAB" localSheetId="5">#REF!</definedName>
    <definedName name="BABABABABAAB">#REF!</definedName>
    <definedName name="BABABABABAB" localSheetId="5">#REF!</definedName>
    <definedName name="BABABABABAB">#REF!</definedName>
    <definedName name="BABABABABABA" localSheetId="5">#REF!</definedName>
    <definedName name="BABABABABABA">#REF!</definedName>
    <definedName name="BABABABBABB" localSheetId="5">#REF!</definedName>
    <definedName name="BABABABBABB">#REF!</definedName>
    <definedName name="BABABABBB" localSheetId="5">#REF!</definedName>
    <definedName name="BABABABBB">#REF!</definedName>
    <definedName name="BABABBBB" localSheetId="5">#REF!</definedName>
    <definedName name="BABABBBB">#REF!</definedName>
    <definedName name="BABBABABA" localSheetId="5">#REF!</definedName>
    <definedName name="BABBABABA">#REF!</definedName>
    <definedName name="BABBABABAAB" localSheetId="5">#REF!</definedName>
    <definedName name="BABBABABAAB">#REF!</definedName>
    <definedName name="_xlnm.Database">#REF!</definedName>
    <definedName name="BANGLADESH" localSheetId="5">#REF!</definedName>
    <definedName name="BANGLADESH">#REF!</definedName>
    <definedName name="ba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AABABABBA">#REF!</definedName>
    <definedName name="BBAABBAABAB" localSheetId="5">#REF!</definedName>
    <definedName name="BBAABBAABAB">#REF!</definedName>
    <definedName name="BBAABBAABB" localSheetId="5">#REF!</definedName>
    <definedName name="BBAABBAABB">#REF!</definedName>
    <definedName name="BBAABBBABA" localSheetId="5">#REF!</definedName>
    <definedName name="BBAABBBABA">#REF!</definedName>
    <definedName name="BBABAABABAB" localSheetId="5">#REF!</definedName>
    <definedName name="BBABAABABAB">#REF!</definedName>
    <definedName name="BBABABBBBA" localSheetId="5">#REF!</definedName>
    <definedName name="BBABABBBBA">#REF!</definedName>
    <definedName name="BBB" localSheetId="5">#REF!</definedName>
    <definedName name="BBB">#REF!</definedName>
    <definedName name="BBC" localSheetId="5">#REF!</definedName>
    <definedName name="BBC">#REF!</definedName>
    <definedName name="BBD" localSheetId="5">#REF!</definedName>
    <definedName name="BBD">#REF!</definedName>
    <definedName name="BBE" localSheetId="5">#REF!</definedName>
    <definedName name="BBE">#REF!</definedName>
    <definedName name="BBF" localSheetId="5">#REF!</definedName>
    <definedName name="BBF">#REF!</definedName>
    <definedName name="BBG" localSheetId="5">#REF!</definedName>
    <definedName name="BBG">#REF!</definedName>
    <definedName name="BBH" localSheetId="5">#REF!</definedName>
    <definedName name="BBH">#REF!</definedName>
    <definedName name="BBI" localSheetId="5">#REF!</definedName>
    <definedName name="BBI">#REF!</definedName>
    <definedName name="BBJ" localSheetId="5">#REF!</definedName>
    <definedName name="BBJ">#REF!</definedName>
    <definedName name="BBK" localSheetId="5">#REF!</definedName>
    <definedName name="BBK">#REF!</definedName>
    <definedName name="BBL" localSheetId="5">#REF!</definedName>
    <definedName name="BBL">#REF!</definedName>
    <definedName name="BBM" localSheetId="5">#REF!</definedName>
    <definedName name="BBM">#REF!</definedName>
    <definedName name="BQ_TABLE1">#N/A</definedName>
    <definedName name="BRIT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ca" localSheetId="1">#REF!</definedName>
    <definedName name="caca" localSheetId="2">#REF!</definedName>
    <definedName name="caca" localSheetId="3">#REF!</definedName>
    <definedName name="caca" localSheetId="5">#REF!</definedName>
    <definedName name="caca">#REF!</definedName>
    <definedName name="Calafate" localSheetId="5">#REF!</definedName>
    <definedName name="Calafate">#REF!</definedName>
    <definedName name="Caldeireiro" localSheetId="5">#REF!</definedName>
    <definedName name="Caldeireiro">#REF!</definedName>
    <definedName name="campo1" localSheetId="1">#REF!</definedName>
    <definedName name="campo1" localSheetId="2">#REF!</definedName>
    <definedName name="campo1" localSheetId="3">#REF!</definedName>
    <definedName name="campo1" localSheetId="5">#REF!</definedName>
    <definedName name="campo1">#REF!</definedName>
    <definedName name="capamc2" localSheetId="5">#REF!</definedName>
    <definedName name="capamc2">#REF!</definedName>
    <definedName name="capamc3" localSheetId="5">#REF!</definedName>
    <definedName name="capamc3">#REF!</definedName>
    <definedName name="CAPAMC4" localSheetId="5">#REF!</definedName>
    <definedName name="CAPAMC4">#REF!</definedName>
    <definedName name="CAPAMC5TG" localSheetId="5">#REF!</definedName>
    <definedName name="CAPAMC5TG">#REF!</definedName>
    <definedName name="capanom" localSheetId="5">#REF!</definedName>
    <definedName name="capanom">#REF!</definedName>
    <definedName name="capatc2" localSheetId="5">#REF!</definedName>
    <definedName name="capatc2">#REF!</definedName>
    <definedName name="capatc3" localSheetId="5">#REF!</definedName>
    <definedName name="capatc3">#REF!</definedName>
    <definedName name="CAPATC4" localSheetId="5">#REF!</definedName>
    <definedName name="CAPATC4">#REF!</definedName>
    <definedName name="capatg2" localSheetId="5">#REF!</definedName>
    <definedName name="capatg2">#REF!</definedName>
    <definedName name="CAPATG3" localSheetId="5">#REF!</definedName>
    <definedName name="CAPATG3">#REF!</definedName>
    <definedName name="capatg4" localSheetId="5">#REF!</definedName>
    <definedName name="capatg4">#REF!</definedName>
    <definedName name="Carpinteiro" localSheetId="5">#REF!</definedName>
    <definedName name="Carpinteiro">#REF!</definedName>
    <definedName name="Carvoeiro" localSheetId="5">#REF!</definedName>
    <definedName name="Carvoeiro">#REF!</definedName>
    <definedName name="CASH_FLOW" localSheetId="1">#REF!</definedName>
    <definedName name="CASH_FLOW" localSheetId="2">#REF!</definedName>
    <definedName name="CASH_FLOW" localSheetId="3">#REF!</definedName>
    <definedName name="CASH_FLOW" localSheetId="5">#REF!</definedName>
    <definedName name="CASH_FLOW">#REF!</definedName>
    <definedName name="Category" localSheetId="5">#REF!</definedName>
    <definedName name="Category">#REF!</definedName>
    <definedName name="CCC" localSheetId="5">#REF!</definedName>
    <definedName name="CCC">#REF!</definedName>
    <definedName name="cccc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D">#REF!</definedName>
    <definedName name="CCE" localSheetId="5">#REF!</definedName>
    <definedName name="CCE">#REF!</definedName>
    <definedName name="CCF" localSheetId="5">#REF!</definedName>
    <definedName name="CCF">#REF!</definedName>
    <definedName name="CCM" localSheetId="5">#REF!</definedName>
    <definedName name="CCM">#REF!</definedName>
    <definedName name="CFM" localSheetId="5">#REF!</definedName>
    <definedName name="CFM">#REF!</definedName>
    <definedName name="CFU" localSheetId="5">#REF!</definedName>
    <definedName name="CFU">#REF!</definedName>
    <definedName name="CODIGO" localSheetId="5">#REF!</definedName>
    <definedName name="CODIGO">#REF!</definedName>
    <definedName name="COMI" localSheetId="5">#REF!</definedName>
    <definedName name="COMI">#REF!</definedName>
    <definedName name="COMPRAS" localSheetId="1">#REF!</definedName>
    <definedName name="COMPRAS" localSheetId="2">#REF!</definedName>
    <definedName name="COMPRAS" localSheetId="3">#REF!</definedName>
    <definedName name="COMPRAS" localSheetId="5">#REF!</definedName>
    <definedName name="COMPRAS">#REF!</definedName>
    <definedName name="concorrentes" localSheetId="1" hidden="1">{#N/A,#N/A,FALSE,"Cronograma";#N/A,#N/A,FALSE,"Cronogr. 2"}</definedName>
    <definedName name="concorrentes" localSheetId="2" hidden="1">{#N/A,#N/A,FALSE,"Cronograma";#N/A,#N/A,FALSE,"Cronogr. 2"}</definedName>
    <definedName name="concorrentes" localSheetId="3" hidden="1">{#N/A,#N/A,FALSE,"Cronograma";#N/A,#N/A,FALSE,"Cronogr. 2"}</definedName>
    <definedName name="concorrentes" localSheetId="5" hidden="1">{#N/A,#N/A,FALSE,"Cronograma";#N/A,#N/A,FALSE,"Cronogr. 2"}</definedName>
    <definedName name="concorrentes" hidden="1">{#N/A,#N/A,FALSE,"Cronograma";#N/A,#N/A,FALSE,"Cronogr. 2"}</definedName>
    <definedName name="confmc" localSheetId="1">#REF!</definedName>
    <definedName name="confmc" localSheetId="2">#REF!</definedName>
    <definedName name="confmc" localSheetId="3">#REF!</definedName>
    <definedName name="confmc">#REF!</definedName>
    <definedName name="conftc" localSheetId="1">#REF!</definedName>
    <definedName name="conftc" localSheetId="2">#REF!</definedName>
    <definedName name="conftc" localSheetId="3">#REF!</definedName>
    <definedName name="conftc">#REF!</definedName>
    <definedName name="conftg" localSheetId="1">#REF!</definedName>
    <definedName name="conftg" localSheetId="2">#REF!</definedName>
    <definedName name="conftg" localSheetId="3">#REF!</definedName>
    <definedName name="conftg">#REF!</definedName>
    <definedName name="CONT1" localSheetId="1">#REF!</definedName>
    <definedName name="CONT1" localSheetId="2">#REF!</definedName>
    <definedName name="CONT1" localSheetId="3">#REF!</definedName>
    <definedName name="CONT1">#REF!</definedName>
    <definedName name="CONT2" localSheetId="1">#REF!</definedName>
    <definedName name="CONT2" localSheetId="2">#REF!</definedName>
    <definedName name="CONT2" localSheetId="3">#REF!</definedName>
    <definedName name="CONT2">#REF!</definedName>
    <definedName name="CONT3" localSheetId="1">#REF!</definedName>
    <definedName name="CONT3" localSheetId="2">#REF!</definedName>
    <definedName name="CONT3" localSheetId="3">#REF!</definedName>
    <definedName name="CONT3">#REF!</definedName>
    <definedName name="CONT4" localSheetId="1">#REF!</definedName>
    <definedName name="CONT4" localSheetId="2">#REF!</definedName>
    <definedName name="CONT4" localSheetId="3">#REF!</definedName>
    <definedName name="CONT4">#REF!</definedName>
    <definedName name="CONT5" localSheetId="1">#REF!</definedName>
    <definedName name="CONT5" localSheetId="2">#REF!</definedName>
    <definedName name="CONT5" localSheetId="3">#REF!</definedName>
    <definedName name="CONT5">#REF!</definedName>
    <definedName name="CONT6" localSheetId="1">#REF!</definedName>
    <definedName name="CONT6" localSheetId="2">#REF!</definedName>
    <definedName name="CONT6" localSheetId="3">#REF!</definedName>
    <definedName name="CONT6">#REF!</definedName>
    <definedName name="CONT7" localSheetId="1">#REF!</definedName>
    <definedName name="CONT7" localSheetId="2">#REF!</definedName>
    <definedName name="CONT7" localSheetId="3">#REF!</definedName>
    <definedName name="CONT7">#REF!</definedName>
    <definedName name="CONT8" localSheetId="1">#REF!</definedName>
    <definedName name="CONT8" localSheetId="2">#REF!</definedName>
    <definedName name="CONT8" localSheetId="3">#REF!</definedName>
    <definedName name="CONT8">#REF!</definedName>
    <definedName name="CONT9" localSheetId="1">#REF!</definedName>
    <definedName name="CONT9" localSheetId="2">#REF!</definedName>
    <definedName name="CONT9" localSheetId="3">#REF!</definedName>
    <definedName name="CONT9">#REF!</definedName>
    <definedName name="CPV" localSheetId="5">#REF!</definedName>
    <definedName name="CPV">#REF!</definedName>
    <definedName name="CRN_FIS" localSheetId="5">#REF!</definedName>
    <definedName name="CRN_FIS">#REF!</definedName>
    <definedName name="ct" localSheetId="5">#REF!</definedName>
    <definedName name="ct">#REF!</definedName>
    <definedName name="cu" localSheetId="5">#REF!</definedName>
    <definedName name="cu">#REF!</definedName>
    <definedName name="CUSTO" localSheetId="5">#REF!</definedName>
    <definedName name="CUSTO">#REF!</definedName>
    <definedName name="CUSTO_DE_COMBUSTÍVEL_E_LUFRIFICANTES" localSheetId="1">#REF!</definedName>
    <definedName name="CUSTO_DE_COMBUSTÍVEL_E_LUFRIFICANTES" localSheetId="2">#REF!</definedName>
    <definedName name="CUSTO_DE_COMBUSTÍVEL_E_LUFRIFICANTES" localSheetId="3">#REF!</definedName>
    <definedName name="CUSTO_DE_COMBUSTÍVEL_E_LUFRIFICANTES" localSheetId="5">#REF!</definedName>
    <definedName name="CUSTO_DE_COMBUSTÍVEL_E_LUFRIFICANTES">#REF!</definedName>
    <definedName name="D">#N/A</definedName>
    <definedName name="DADOS" localSheetId="1">#REF!</definedName>
    <definedName name="DADOS" localSheetId="2">#REF!</definedName>
    <definedName name="DADOS" localSheetId="3">#REF!</definedName>
    <definedName name="DADOS" localSheetId="5">#REF!</definedName>
    <definedName name="DADOS">#REF!</definedName>
    <definedName name="DATA" localSheetId="1">#REF!</definedName>
    <definedName name="DATA" localSheetId="2">#REF!</definedName>
    <definedName name="DATA" localSheetId="3">#REF!</definedName>
    <definedName name="DATA" localSheetId="5">#REF!</definedName>
    <definedName name="DATA">#REF!</definedName>
    <definedName name="DDD" localSheetId="5">#REF!</definedName>
    <definedName name="DDD">#REF!</definedName>
    <definedName name="dddd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DD">#REF!</definedName>
    <definedName name="DDE" localSheetId="5">#REF!</definedName>
    <definedName name="DDE">#REF!</definedName>
    <definedName name="DDF" localSheetId="5">#REF!</definedName>
    <definedName name="DDF">#REF!</definedName>
    <definedName name="DDG" localSheetId="5">#REF!</definedName>
    <definedName name="DDG">#REF!</definedName>
    <definedName name="DDH" localSheetId="5">#REF!</definedName>
    <definedName name="DDH">#REF!</definedName>
    <definedName name="DDI" localSheetId="5">#REF!</definedName>
    <definedName name="DDI">#REF!</definedName>
    <definedName name="DDJ" localSheetId="5">#REF!</definedName>
    <definedName name="DDJ">#REF!</definedName>
    <definedName name="DDK" localSheetId="5">#REF!</definedName>
    <definedName name="DDK">#REF!</definedName>
    <definedName name="DDL" localSheetId="5">#REF!</definedName>
    <definedName name="DDL">#REF!</definedName>
    <definedName name="DDM" localSheetId="5">#REF!</definedName>
    <definedName name="DDM">#REF!</definedName>
    <definedName name="Denominação" localSheetId="5">#REF!</definedName>
    <definedName name="Denominação">#REF!</definedName>
    <definedName name="DESCRITIVO1" localSheetId="5">#REF!</definedName>
    <definedName name="DESCRITIVO1">#REF!</definedName>
    <definedName name="desig" localSheetId="1">#REF!</definedName>
    <definedName name="desig" localSheetId="2">#REF!</definedName>
    <definedName name="desig" localSheetId="3">#REF!</definedName>
    <definedName name="desig" localSheetId="5">#REF!</definedName>
    <definedName name="desig">#REF!</definedName>
    <definedName name="Di" localSheetId="1">#REF!</definedName>
    <definedName name="Di" localSheetId="2">#REF!</definedName>
    <definedName name="Di" localSheetId="3">#REF!</definedName>
    <definedName name="Di" localSheetId="5">#REF!</definedName>
    <definedName name="Di">#REF!</definedName>
    <definedName name="DISCRIMINAÇÃO" localSheetId="5">#REF!</definedName>
    <definedName name="DISCRIMINAÇÃO">#REF!</definedName>
    <definedName name="dispmc" localSheetId="1">#REF!</definedName>
    <definedName name="dispmc" localSheetId="2">#REF!</definedName>
    <definedName name="dispmc" localSheetId="3">#REF!</definedName>
    <definedName name="dispmc" localSheetId="5">#REF!</definedName>
    <definedName name="dispmc">#REF!</definedName>
    <definedName name="disptc" localSheetId="1">#REF!</definedName>
    <definedName name="disptc" localSheetId="2">#REF!</definedName>
    <definedName name="disptc" localSheetId="3">#REF!</definedName>
    <definedName name="disptc" localSheetId="5">#REF!</definedName>
    <definedName name="disptc">#REF!</definedName>
    <definedName name="disptg" localSheetId="1">#REF!</definedName>
    <definedName name="disptg" localSheetId="2">#REF!</definedName>
    <definedName name="disptg" localSheetId="3">#REF!</definedName>
    <definedName name="disptg">#REF!</definedName>
    <definedName name="Dn" localSheetId="1">#REF!</definedName>
    <definedName name="Dn" localSheetId="2">#REF!</definedName>
    <definedName name="Dn" localSheetId="3">#REF!</definedName>
    <definedName name="Dn" localSheetId="5">#REF!</definedName>
    <definedName name="Dn">#REF!</definedName>
    <definedName name="Do" localSheetId="1">#REF!</definedName>
    <definedName name="Do" localSheetId="2">#REF!</definedName>
    <definedName name="Do" localSheetId="3">#REF!</definedName>
    <definedName name="Do" localSheetId="5">#REF!</definedName>
    <definedName name="Do">#REF!</definedName>
    <definedName name="DOLAR" localSheetId="1">#REF!</definedName>
    <definedName name="DOLAR" localSheetId="2">#REF!</definedName>
    <definedName name="DOLAR" localSheetId="3">#REF!</definedName>
    <definedName name="DOLAR" localSheetId="5">#REF!</definedName>
    <definedName name="DOLAR">#REF!</definedName>
    <definedName name="Dólar" localSheetId="5">#REF!</definedName>
    <definedName name="Dólar">#REF!</definedName>
    <definedName name="DPRE" localSheetId="5">#REF!</definedName>
    <definedName name="DPRE">#REF!</definedName>
    <definedName name="dsf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FE" localSheetId="1">#REF!</definedName>
    <definedName name="DTFE" localSheetId="2">#REF!</definedName>
    <definedName name="DTFE" localSheetId="3">#REF!</definedName>
    <definedName name="DTFE" localSheetId="5">#REF!</definedName>
    <definedName name="DTFE">#REF!</definedName>
    <definedName name="DTFM" localSheetId="1">#REF!</definedName>
    <definedName name="DTFM" localSheetId="2">#REF!</definedName>
    <definedName name="DTFM" localSheetId="3">#REF!</definedName>
    <definedName name="DTFM" localSheetId="5">#REF!</definedName>
    <definedName name="DTFM">#REF!</definedName>
    <definedName name="DTL" localSheetId="1">#REF!</definedName>
    <definedName name="DTL" localSheetId="2">#REF!</definedName>
    <definedName name="DTL" localSheetId="3">#REF!</definedName>
    <definedName name="DTL" localSheetId="5">#REF!</definedName>
    <definedName name="DTL">#REF!</definedName>
    <definedName name="EASD" localSheetId="5">#REF!</definedName>
    <definedName name="EASD">#REF!</definedName>
    <definedName name="EEE" localSheetId="5">#REF!</definedName>
    <definedName name="EEE">#REF!</definedName>
    <definedName name="EEF" localSheetId="5">#REF!</definedName>
    <definedName name="EEF">#REF!</definedName>
    <definedName name="EEG" localSheetId="5">#REF!</definedName>
    <definedName name="EEG">#REF!</definedName>
    <definedName name="EEH" localSheetId="5">#REF!</definedName>
    <definedName name="EEH">#REF!</definedName>
    <definedName name="EEI" localSheetId="5">#REF!</definedName>
    <definedName name="EEI">#REF!</definedName>
    <definedName name="EFETIVO" localSheetId="1">#REF!</definedName>
    <definedName name="EFETIVO" localSheetId="2">#REF!</definedName>
    <definedName name="EFETIVO" localSheetId="3">#REF!</definedName>
    <definedName name="EFETIVO" localSheetId="5">#REF!</definedName>
    <definedName name="EFETIVO">#REF!</definedName>
    <definedName name="Eletricista_F_C" localSheetId="5">#REF!</definedName>
    <definedName name="Eletricista_F_C">#REF!</definedName>
    <definedName name="Eletricista_FC" localSheetId="5">#REF!</definedName>
    <definedName name="Eletricista_FC">#REF!</definedName>
    <definedName name="Eletricista_Mo" localSheetId="5">#REF!</definedName>
    <definedName name="Eletricista_Mo">#REF!</definedName>
    <definedName name="Eletricista_Mont" localSheetId="5">#REF!</definedName>
    <definedName name="Eletricista_Mont">#REF!</definedName>
    <definedName name="EletricistaFC" localSheetId="5">#REF!</definedName>
    <definedName name="EletricistaFC">#REF!</definedName>
    <definedName name="Encanador" localSheetId="5">#REF!</definedName>
    <definedName name="Encanador">#REF!</definedName>
    <definedName name="Encarregado" localSheetId="5">#REF!</definedName>
    <definedName name="Encarregado">#REF!</definedName>
    <definedName name="ENG" localSheetId="1">#REF!</definedName>
    <definedName name="ENG" localSheetId="2">#REF!</definedName>
    <definedName name="ENG" localSheetId="3">#REF!</definedName>
    <definedName name="ENG" localSheetId="5">#REF!</definedName>
    <definedName name="ENG">#REF!</definedName>
    <definedName name="EQUIPAMENTO" localSheetId="1">#REF!</definedName>
    <definedName name="EQUIPAMENTO" localSheetId="2">#REF!</definedName>
    <definedName name="EQUIPAMENTO" localSheetId="3">#REF!</definedName>
    <definedName name="EQUIPAMENTO" localSheetId="5">#REF!</definedName>
    <definedName name="EQUIPAMENTO">#REF!</definedName>
    <definedName name="Esmerilhador" localSheetId="5">#REF!</definedName>
    <definedName name="Esmerilhador">#REF!</definedName>
    <definedName name="ESPESSAMEN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tagig" localSheetId="1">#REF!</definedName>
    <definedName name="etagig" localSheetId="2">#REF!</definedName>
    <definedName name="etagig" localSheetId="3">#REF!</definedName>
    <definedName name="etagig">#REF!</definedName>
    <definedName name="etagim" localSheetId="1">#REF!</definedName>
    <definedName name="etagim" localSheetId="2">#REF!</definedName>
    <definedName name="etagim" localSheetId="3">#REF!</definedName>
    <definedName name="etagim">#REF!</definedName>
    <definedName name="etagit" localSheetId="1">#REF!</definedName>
    <definedName name="etagit" localSheetId="2">#REF!</definedName>
    <definedName name="etagit" localSheetId="3">#REF!</definedName>
    <definedName name="etagit">#REF!</definedName>
    <definedName name="etatm" localSheetId="1">#REF!</definedName>
    <definedName name="etatm" localSheetId="2">#REF!</definedName>
    <definedName name="etatm" localSheetId="3">#REF!</definedName>
    <definedName name="etatm">#REF!</definedName>
    <definedName name="etatmmc" localSheetId="1">#REF!</definedName>
    <definedName name="etatmmc" localSheetId="2">#REF!</definedName>
    <definedName name="etatmmc" localSheetId="3">#REF!</definedName>
    <definedName name="etatmmc">#REF!</definedName>
    <definedName name="EXAMES_MÉDICOS" localSheetId="1">#REF!</definedName>
    <definedName name="EXAMES_MÉDICOS" localSheetId="2">#REF!</definedName>
    <definedName name="EXAMES_MÉDICOS" localSheetId="3">#REF!</definedName>
    <definedName name="EXAMES_MÉDICOS" localSheetId="5">#REF!</definedName>
    <definedName name="EXAMES_MÉDICOS">#REF!</definedName>
    <definedName name="fator" localSheetId="5">#REF!</definedName>
    <definedName name="fator">#REF!</definedName>
    <definedName name="FDDF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Peso">#REF!</definedName>
    <definedName name="FEVol" localSheetId="5">#REF!</definedName>
    <definedName name="FEVol">#REF!</definedName>
    <definedName name="FFF" localSheetId="5">#REF!</definedName>
    <definedName name="FFF">#REF!</definedName>
    <definedName name="FFG" localSheetId="5">#REF!</definedName>
    <definedName name="FFG">#REF!</definedName>
    <definedName name="FFH" localSheetId="5">#REF!</definedName>
    <definedName name="FFH">#REF!</definedName>
    <definedName name="FFI" localSheetId="5">#REF!</definedName>
    <definedName name="FFI">#REF!</definedName>
    <definedName name="fifty" localSheetId="1">#REF!</definedName>
    <definedName name="fifty" localSheetId="2">#REF!</definedName>
    <definedName name="fifty" localSheetId="3">#REF!</definedName>
    <definedName name="fifty" localSheetId="5">#REF!</definedName>
    <definedName name="fifty">#REF!</definedName>
    <definedName name="filtr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veA" localSheetId="1">#REF!</definedName>
    <definedName name="FiveA" localSheetId="2">#REF!</definedName>
    <definedName name="FiveA" localSheetId="3">#REF!</definedName>
    <definedName name="FiveA">#REF!</definedName>
    <definedName name="FiveB" localSheetId="1">#REF!</definedName>
    <definedName name="FiveB" localSheetId="2">#REF!</definedName>
    <definedName name="FiveB" localSheetId="3">#REF!</definedName>
    <definedName name="FiveB">#REF!</definedName>
    <definedName name="FiveC" localSheetId="1">#REF!</definedName>
    <definedName name="FiveC" localSheetId="2">#REF!</definedName>
    <definedName name="FiveC" localSheetId="3">#REF!</definedName>
    <definedName name="FiveC">#REF!</definedName>
    <definedName name="FiveD" localSheetId="1">#REF!</definedName>
    <definedName name="FiveD" localSheetId="2">#REF!</definedName>
    <definedName name="FiveD" localSheetId="3">#REF!</definedName>
    <definedName name="FiveD">#REF!</definedName>
    <definedName name="FiveE" localSheetId="1">#REF!</definedName>
    <definedName name="FiveE" localSheetId="2">#REF!</definedName>
    <definedName name="FiveE" localSheetId="3">#REF!</definedName>
    <definedName name="FiveE">#REF!</definedName>
    <definedName name="FiveF" localSheetId="1">#REF!</definedName>
    <definedName name="FiveF" localSheetId="2">#REF!</definedName>
    <definedName name="FiveF" localSheetId="3">#REF!</definedName>
    <definedName name="FiveF">#REF!</definedName>
    <definedName name="FiveG" localSheetId="1">#REF!</definedName>
    <definedName name="FiveG" localSheetId="2">#REF!</definedName>
    <definedName name="FiveG" localSheetId="3">#REF!</definedName>
    <definedName name="FiveG">#REF!</definedName>
    <definedName name="FiveH" localSheetId="1">#REF!</definedName>
    <definedName name="FiveH" localSheetId="2">#REF!</definedName>
    <definedName name="FiveH" localSheetId="3">#REF!</definedName>
    <definedName name="FiveH">#REF!</definedName>
    <definedName name="FiveI" localSheetId="1">#REF!</definedName>
    <definedName name="FiveI" localSheetId="2">#REF!</definedName>
    <definedName name="FiveI" localSheetId="3">#REF!</definedName>
    <definedName name="FiveI">#REF!</definedName>
    <definedName name="FiveJ" localSheetId="1">#REF!</definedName>
    <definedName name="FiveJ" localSheetId="2">#REF!</definedName>
    <definedName name="FiveJ" localSheetId="3">#REF!</definedName>
    <definedName name="FiveJ">#REF!</definedName>
    <definedName name="FiveK" localSheetId="1">#REF!</definedName>
    <definedName name="FiveK" localSheetId="2">#REF!</definedName>
    <definedName name="FiveK" localSheetId="3">#REF!</definedName>
    <definedName name="FiveK">#REF!</definedName>
    <definedName name="FiveL" localSheetId="1">#REF!</definedName>
    <definedName name="FiveL" localSheetId="2">#REF!</definedName>
    <definedName name="FiveL" localSheetId="3">#REF!</definedName>
    <definedName name="FiveL">#REF!</definedName>
    <definedName name="FiveM" localSheetId="1">#REF!</definedName>
    <definedName name="FiveM" localSheetId="2">#REF!</definedName>
    <definedName name="FiveM" localSheetId="3">#REF!</definedName>
    <definedName name="FiveM">#REF!</definedName>
    <definedName name="FLO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idos" localSheetId="1">#REF!</definedName>
    <definedName name="Fluidos" localSheetId="2">#REF!</definedName>
    <definedName name="Fluidos" localSheetId="3">#REF!</definedName>
    <definedName name="Fluidos" localSheetId="5">#REF!</definedName>
    <definedName name="Fluidos">#REF!</definedName>
    <definedName name="FLUTUANTE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urA" localSheetId="1">#REF!</definedName>
    <definedName name="FourA" localSheetId="2">#REF!</definedName>
    <definedName name="FourA" localSheetId="3">#REF!</definedName>
    <definedName name="FourA">#REF!</definedName>
    <definedName name="FourB" localSheetId="1">#REF!</definedName>
    <definedName name="FourB" localSheetId="2">#REF!</definedName>
    <definedName name="FourB" localSheetId="3">#REF!</definedName>
    <definedName name="FourB">#REF!</definedName>
    <definedName name="FourC" localSheetId="1">#REF!</definedName>
    <definedName name="FourC" localSheetId="2">#REF!</definedName>
    <definedName name="FourC" localSheetId="3">#REF!</definedName>
    <definedName name="FourC">#REF!</definedName>
    <definedName name="FourD" localSheetId="1">#REF!</definedName>
    <definedName name="FourD" localSheetId="2">#REF!</definedName>
    <definedName name="FourD" localSheetId="3">#REF!</definedName>
    <definedName name="FourD">#REF!</definedName>
    <definedName name="FourE" localSheetId="1">#REF!</definedName>
    <definedName name="FourE" localSheetId="2">#REF!</definedName>
    <definedName name="FourE" localSheetId="3">#REF!</definedName>
    <definedName name="FourE">#REF!</definedName>
    <definedName name="FourF" localSheetId="1">#REF!</definedName>
    <definedName name="FourF" localSheetId="2">#REF!</definedName>
    <definedName name="FourF" localSheetId="3">#REF!</definedName>
    <definedName name="FourF">#REF!</definedName>
    <definedName name="FourG" localSheetId="1">#REF!</definedName>
    <definedName name="FourG" localSheetId="2">#REF!</definedName>
    <definedName name="FourG" localSheetId="3">#REF!</definedName>
    <definedName name="FourG">#REF!</definedName>
    <definedName name="FourH" localSheetId="1">#REF!</definedName>
    <definedName name="FourH" localSheetId="2">#REF!</definedName>
    <definedName name="FourH" localSheetId="3">#REF!</definedName>
    <definedName name="FourH">#REF!</definedName>
    <definedName name="FourI" localSheetId="1">#REF!</definedName>
    <definedName name="FourI" localSheetId="2">#REF!</definedName>
    <definedName name="FourI" localSheetId="3">#REF!</definedName>
    <definedName name="FourI">#REF!</definedName>
    <definedName name="FourJ" localSheetId="1">#REF!</definedName>
    <definedName name="FourJ" localSheetId="2">#REF!</definedName>
    <definedName name="FourJ" localSheetId="3">#REF!</definedName>
    <definedName name="FourJ">#REF!</definedName>
    <definedName name="FourK" localSheetId="1">#REF!</definedName>
    <definedName name="FourK" localSheetId="2">#REF!</definedName>
    <definedName name="FourK" localSheetId="3">#REF!</definedName>
    <definedName name="FourK">#REF!</definedName>
    <definedName name="FourL" localSheetId="1">#REF!</definedName>
    <definedName name="FourL" localSheetId="2">#REF!</definedName>
    <definedName name="FourL" localSheetId="3">#REF!</definedName>
    <definedName name="FourL">#REF!</definedName>
    <definedName name="Fourm" localSheetId="1">#REF!</definedName>
    <definedName name="Fourm" localSheetId="2">#REF!</definedName>
    <definedName name="Fourm" localSheetId="3">#REF!</definedName>
    <definedName name="Fourm">#REF!</definedName>
    <definedName name="FRT" localSheetId="5">#REF!</definedName>
    <definedName name="FRT">#REF!</definedName>
    <definedName name="Funileiro" localSheetId="5">#REF!</definedName>
    <definedName name="Funileiro">#REF!</definedName>
    <definedName name="GGG" localSheetId="5">#REF!</definedName>
    <definedName name="GGG">#REF!</definedName>
    <definedName name="GGH" localSheetId="5">#REF!</definedName>
    <definedName name="GGH">#REF!</definedName>
    <definedName name="GGI" localSheetId="5">#REF!</definedName>
    <definedName name="GGI">#REF!</definedName>
    <definedName name="GGJ" localSheetId="5">#REF!</definedName>
    <definedName name="GGJ">#REF!</definedName>
    <definedName name="_xlnm.Recorder">#REF!</definedName>
    <definedName name="groelandia" localSheetId="5">#REF!</definedName>
    <definedName name="groelandia">#REF!</definedName>
    <definedName name="HHH" localSheetId="5">#REF!</definedName>
    <definedName name="HHH">#REF!</definedName>
    <definedName name="HHI" localSheetId="5">#REF!</definedName>
    <definedName name="HHI">#REF!</definedName>
    <definedName name="HHJ" localSheetId="5">#REF!</definedName>
    <definedName name="HHJ">#REF!</definedName>
    <definedName name="HHK" localSheetId="5">#REF!</definedName>
    <definedName name="HHK">#REF!</definedName>
    <definedName name="I" localSheetId="1">#REF!</definedName>
    <definedName name="I" localSheetId="2">#REF!</definedName>
    <definedName name="I" localSheetId="3">#REF!</definedName>
    <definedName name="I" localSheetId="5">#REF!</definedName>
    <definedName name="I">#REF!</definedName>
    <definedName name="ICMS" localSheetId="5">#REF!</definedName>
    <definedName name="ICMS">#REF!</definedName>
    <definedName name="II" localSheetId="5">#REF!</definedName>
    <definedName name="II">#REF!</definedName>
    <definedName name="III" localSheetId="5">#REF!</definedName>
    <definedName name="III">#REF!</definedName>
    <definedName name="IIIA" localSheetId="5">#REF!</definedName>
    <definedName name="IIIA">#REF!</definedName>
    <definedName name="IMP_03" localSheetId="1">#REF!</definedName>
    <definedName name="IMP_03" localSheetId="2">#REF!</definedName>
    <definedName name="IMP_03" localSheetId="3">#REF!</definedName>
    <definedName name="IMP_03" localSheetId="5">#REF!</definedName>
    <definedName name="IMP_03">#REF!</definedName>
    <definedName name="INDICE" localSheetId="1">#REF!</definedName>
    <definedName name="INDICE" localSheetId="2">#REF!</definedName>
    <definedName name="INDICE" localSheetId="3">#REF!</definedName>
    <definedName name="INDICE" localSheetId="5">#REF!</definedName>
    <definedName name="INDICE">#REF!</definedName>
    <definedName name="InhaltsvezSUMMEN" localSheetId="5">#REF!</definedName>
    <definedName name="InhaltsvezSUMMEN">#REF!</definedName>
    <definedName name="Início_do_projeto">#REF!</definedName>
    <definedName name="Instr_Controle" localSheetId="5">#REF!</definedName>
    <definedName name="Instr_Controle">#REF!</definedName>
    <definedName name="Instrum_Con" localSheetId="5">#REF!</definedName>
    <definedName name="Instrum_Con">#REF!</definedName>
    <definedName name="Instrum_Controle" localSheetId="5">#REF!</definedName>
    <definedName name="Instrum_Controle">#REF!</definedName>
    <definedName name="Instrum_Mo" localSheetId="5">#REF!</definedName>
    <definedName name="Instrum_Mo">#REF!</definedName>
    <definedName name="Instrum_Montador" localSheetId="5">#REF!</definedName>
    <definedName name="Instrum_Montador">#REF!</definedName>
    <definedName name="Instrum_Tubista" localSheetId="5">#REF!</definedName>
    <definedName name="Instrum_Tubista">#REF!</definedName>
    <definedName name="IPI" localSheetId="5">#REF!</definedName>
    <definedName name="IPI">#REF!</definedName>
    <definedName name="Isolador" localSheetId="5">#REF!</definedName>
    <definedName name="Isolador">#REF!</definedName>
    <definedName name="item_1" localSheetId="5">#REF!</definedName>
    <definedName name="item_1">#REF!</definedName>
    <definedName name="JAIR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tista">#REF!</definedName>
    <definedName name="JJJ" localSheetId="5">#REF!</definedName>
    <definedName name="JJJ">#REF!</definedName>
    <definedName name="JJJA" localSheetId="5">#REF!</definedName>
    <definedName name="JJJA">#REF!</definedName>
    <definedName name="JOAMAR">#N/A</definedName>
    <definedName name="JOAO" localSheetId="5">#REF!</definedName>
    <definedName name="JOAO">#REF!</definedName>
    <definedName name="K" localSheetId="5">#REF!</definedName>
    <definedName name="K">#REF!</definedName>
    <definedName name="k1mc" localSheetId="1">#REF!</definedName>
    <definedName name="k1mc" localSheetId="2">#REF!</definedName>
    <definedName name="k1mc" localSheetId="3">#REF!</definedName>
    <definedName name="k1mc" localSheetId="5">#REF!</definedName>
    <definedName name="k1mc">#REF!</definedName>
    <definedName name="k1tc" localSheetId="1">#REF!</definedName>
    <definedName name="k1tc" localSheetId="2">#REF!</definedName>
    <definedName name="k1tc" localSheetId="3">#REF!</definedName>
    <definedName name="k1tc" localSheetId="5">#REF!</definedName>
    <definedName name="k1tc">#REF!</definedName>
    <definedName name="k2mc" localSheetId="1">#REF!</definedName>
    <definedName name="k2mc" localSheetId="2">#REF!</definedName>
    <definedName name="k2mc" localSheetId="3">#REF!</definedName>
    <definedName name="k2mc" localSheetId="5">#REF!</definedName>
    <definedName name="k2mc">#REF!</definedName>
    <definedName name="k2tc" localSheetId="1">#REF!</definedName>
    <definedName name="k2tc" localSheetId="2">#REF!</definedName>
    <definedName name="k2tc" localSheetId="3">#REF!</definedName>
    <definedName name="k2tc" localSheetId="5">#REF!</definedName>
    <definedName name="k2tc">#REF!</definedName>
    <definedName name="k3tc" localSheetId="1">#REF!</definedName>
    <definedName name="k3tc" localSheetId="2">#REF!</definedName>
    <definedName name="k3tc" localSheetId="3">#REF!</definedName>
    <definedName name="k3tc">#REF!</definedName>
    <definedName name="k4mc" localSheetId="1">#REF!</definedName>
    <definedName name="k4mc" localSheetId="2">#REF!</definedName>
    <definedName name="k4mc" localSheetId="3">#REF!</definedName>
    <definedName name="k4mc">#REF!</definedName>
    <definedName name="k4tc" localSheetId="1">#REF!</definedName>
    <definedName name="k4tc" localSheetId="2">#REF!</definedName>
    <definedName name="k4tc" localSheetId="3">#REF!</definedName>
    <definedName name="k4tc">#REF!</definedName>
    <definedName name="KKK" localSheetId="5">#REF!</definedName>
    <definedName name="KKK">#REF!</definedName>
    <definedName name="KKKA" localSheetId="5">#REF!</definedName>
    <definedName name="KKKA">#REF!</definedName>
    <definedName name="KKKKK" localSheetId="5">#REF!</definedName>
    <definedName name="KKKKK">#REF!</definedName>
    <definedName name="Laminador" localSheetId="5">#REF!</definedName>
    <definedName name="Laminador">#REF!</definedName>
    <definedName name="LILIAN" localSheetId="1">#REF!</definedName>
    <definedName name="LILIAN" localSheetId="2">#REF!</definedName>
    <definedName name="LILIAN" localSheetId="3">#REF!</definedName>
    <definedName name="LILIAN" localSheetId="5">#REF!</definedName>
    <definedName name="LILIAN">#REF!</definedName>
    <definedName name="Lista" localSheetId="5">#REF!</definedName>
    <definedName name="Lista">#REF!</definedName>
    <definedName name="ListaFim" localSheetId="5">#REF!</definedName>
    <definedName name="ListaFim">#REF!</definedName>
    <definedName name="LLL" localSheetId="5">#REF!</definedName>
    <definedName name="LLL">#REF!</definedName>
    <definedName name="LLLA" localSheetId="5">#REF!</definedName>
    <definedName name="LLLA">#REF!</definedName>
    <definedName name="LOP" localSheetId="5">#REF!</definedName>
    <definedName name="LOP">#REF!</definedName>
    <definedName name="lulinha" localSheetId="1">#REF!</definedName>
    <definedName name="lulinha" localSheetId="2">#REF!</definedName>
    <definedName name="lulinha" localSheetId="3">#REF!</definedName>
    <definedName name="lulinha" localSheetId="5">#REF!</definedName>
    <definedName name="lulinha">#REF!</definedName>
    <definedName name="Maçariqueiro" localSheetId="5">#REF!</definedName>
    <definedName name="Maçariqueiro">#REF!</definedName>
    <definedName name="Macro1" localSheetId="1">#REF!</definedName>
    <definedName name="Macro1" localSheetId="2">#REF!</definedName>
    <definedName name="Macro1" localSheetId="3">#REF!</definedName>
    <definedName name="Macro1" localSheetId="5">#REF!</definedName>
    <definedName name="Macro1">#REF!</definedName>
    <definedName name="marcel" localSheetId="5">#REF!</definedName>
    <definedName name="marcel">#REF!</definedName>
    <definedName name="MARIANA" localSheetId="1">#REF!</definedName>
    <definedName name="MARIANA" localSheetId="2">#REF!</definedName>
    <definedName name="MARIANA" localSheetId="3">#REF!</definedName>
    <definedName name="MARIANA" localSheetId="5">#REF!</definedName>
    <definedName name="MARIANA">#REF!</definedName>
    <definedName name="MARINA" localSheetId="5">#REF!</definedName>
    <definedName name="MARINA">#REF!</definedName>
    <definedName name="Materiais" localSheetId="1">#REF!</definedName>
    <definedName name="Materiais" localSheetId="2">#REF!</definedName>
    <definedName name="Materiais" localSheetId="3">#REF!</definedName>
    <definedName name="Materiais" localSheetId="5">#REF!</definedName>
    <definedName name="Materiais">#REF!</definedName>
    <definedName name="Mecanico_Aj" localSheetId="5">#REF!</definedName>
    <definedName name="Mecanico_Aj">#REF!</definedName>
    <definedName name="Mecânico_Ajust" localSheetId="5">#REF!</definedName>
    <definedName name="Mecânico_Ajust">#REF!</definedName>
    <definedName name="Mecanico_Mon" localSheetId="5">#REF!</definedName>
    <definedName name="Mecanico_Mon">#REF!</definedName>
    <definedName name="Mecânico_Mont" localSheetId="5">#REF!</definedName>
    <definedName name="Mecânico_Mont">#REF!</definedName>
    <definedName name="MmExcelLinker_4E7BD31E_65F0_440C_A162_0361D739B0FD" localSheetId="1">ANEXO IVA MAT DE #REF!</definedName>
    <definedName name="MmExcelLinker_4E7BD31E_65F0_440C_A162_0361D739B0FD" localSheetId="2">ANEXO IVA MAT DE #REF!</definedName>
    <definedName name="MmExcelLinker_4E7BD31E_65F0_440C_A162_0361D739B0FD" localSheetId="3">ANEXO IVA MAT DE #REF!</definedName>
    <definedName name="MmExcelLinker_4E7BD31E_65F0_440C_A162_0361D739B0FD" localSheetId="5">ANEXO IVA MAT DE #REF!</definedName>
    <definedName name="MmExcelLinker_4E7BD31E_65F0_440C_A162_0361D739B0FD">ANEXO IVA MAT DE #REF!</definedName>
    <definedName name="MMM" localSheetId="5">#REF!</definedName>
    <definedName name="MMM">#REF!</definedName>
    <definedName name="MMMA" localSheetId="5">#REF!</definedName>
    <definedName name="MMMA">#REF!</definedName>
    <definedName name="Montador" localSheetId="5">#REF!</definedName>
    <definedName name="Montador">#REF!</definedName>
    <definedName name="Montagem" localSheetId="5">#REF!</definedName>
    <definedName name="Montagem">#REF!</definedName>
    <definedName name="NCM" localSheetId="5">#REF!</definedName>
    <definedName name="NCM">#REF!</definedName>
    <definedName name="nw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neA" localSheetId="1">#REF!</definedName>
    <definedName name="OneA" localSheetId="2">#REF!</definedName>
    <definedName name="OneA" localSheetId="3">#REF!</definedName>
    <definedName name="OneA">#REF!</definedName>
    <definedName name="OneB" localSheetId="1">#REF!</definedName>
    <definedName name="OneB" localSheetId="2">#REF!</definedName>
    <definedName name="OneB" localSheetId="3">#REF!</definedName>
    <definedName name="OneB">#REF!</definedName>
    <definedName name="OneC" localSheetId="1">#REF!</definedName>
    <definedName name="OneC" localSheetId="2">#REF!</definedName>
    <definedName name="OneC" localSheetId="3">#REF!</definedName>
    <definedName name="OneC">#REF!</definedName>
    <definedName name="OneD" localSheetId="1">#REF!</definedName>
    <definedName name="OneD" localSheetId="2">#REF!</definedName>
    <definedName name="OneD" localSheetId="3">#REF!</definedName>
    <definedName name="OneD">#REF!</definedName>
    <definedName name="OneE" localSheetId="1">#REF!</definedName>
    <definedName name="OneE" localSheetId="2">#REF!</definedName>
    <definedName name="OneE" localSheetId="3">#REF!</definedName>
    <definedName name="OneE">#REF!</definedName>
    <definedName name="OneF" localSheetId="1">#REF!</definedName>
    <definedName name="OneF" localSheetId="2">#REF!</definedName>
    <definedName name="OneF" localSheetId="3">#REF!</definedName>
    <definedName name="OneF">#REF!</definedName>
    <definedName name="OneG" localSheetId="1">#REF!</definedName>
    <definedName name="OneG" localSheetId="2">#REF!</definedName>
    <definedName name="OneG" localSheetId="3">#REF!</definedName>
    <definedName name="OneG">#REF!</definedName>
    <definedName name="OneH" localSheetId="1">#REF!</definedName>
    <definedName name="OneH" localSheetId="2">#REF!</definedName>
    <definedName name="OneH" localSheetId="3">#REF!</definedName>
    <definedName name="OneH">#REF!</definedName>
    <definedName name="OneI" localSheetId="1">#REF!</definedName>
    <definedName name="OneI" localSheetId="2">#REF!</definedName>
    <definedName name="OneI" localSheetId="3">#REF!</definedName>
    <definedName name="OneI">#REF!</definedName>
    <definedName name="OneJ" localSheetId="1">#REF!</definedName>
    <definedName name="OneJ" localSheetId="2">#REF!</definedName>
    <definedName name="OneJ" localSheetId="3">#REF!</definedName>
    <definedName name="OneJ">#REF!</definedName>
    <definedName name="OneK" localSheetId="1">#REF!</definedName>
    <definedName name="OneK" localSheetId="2">#REF!</definedName>
    <definedName name="OneK" localSheetId="3">#REF!</definedName>
    <definedName name="OneK">#REF!</definedName>
    <definedName name="OneL" localSheetId="1">#REF!</definedName>
    <definedName name="OneL" localSheetId="2">#REF!</definedName>
    <definedName name="OneL" localSheetId="3">#REF!</definedName>
    <definedName name="OneL">#REF!</definedName>
    <definedName name="OneM" localSheetId="1">#REF!</definedName>
    <definedName name="OneM" localSheetId="2">#REF!</definedName>
    <definedName name="OneM" localSheetId="3">#REF!</definedName>
    <definedName name="OneM">#REF!</definedName>
    <definedName name="ORÇ" localSheetId="1">#REF!</definedName>
    <definedName name="ORÇ" localSheetId="2">#REF!</definedName>
    <definedName name="ORÇ" localSheetId="3">#REF!</definedName>
    <definedName name="ORÇ" localSheetId="5">#REF!</definedName>
    <definedName name="ORÇ">#REF!</definedName>
    <definedName name="OUTR" localSheetId="5">#REF!</definedName>
    <definedName name="OUTR">#REF!</definedName>
    <definedName name="P.Aparente" localSheetId="5">#REF!</definedName>
    <definedName name="P.Aparente">#REF!</definedName>
    <definedName name="P.Reatia" localSheetId="5">#REF!</definedName>
    <definedName name="P.Reatia">#REF!</definedName>
    <definedName name="p2mpmc2" localSheetId="5">#REF!</definedName>
    <definedName name="p2mpmc2">#REF!</definedName>
    <definedName name="p2mpmc3" localSheetId="5">#REF!</definedName>
    <definedName name="p2mpmc3">#REF!</definedName>
    <definedName name="p2mpmc4" localSheetId="5">#REF!</definedName>
    <definedName name="p2mpmc4">#REF!</definedName>
    <definedName name="P2MPTC2" localSheetId="5">#REF!</definedName>
    <definedName name="P2MPTC2">#REF!</definedName>
    <definedName name="p2mptc3" localSheetId="5">#REF!</definedName>
    <definedName name="p2mptc3">#REF!</definedName>
    <definedName name="p2mptc4" localSheetId="5">#REF!</definedName>
    <definedName name="p2mptc4">#REF!</definedName>
    <definedName name="p2mptg2" localSheetId="5">#REF!</definedName>
    <definedName name="p2mptg2">#REF!</definedName>
    <definedName name="p2mptg3" localSheetId="5">#REF!</definedName>
    <definedName name="p2mptg3">#REF!</definedName>
    <definedName name="p2mptg4" localSheetId="5">#REF!</definedName>
    <definedName name="p2mptg4">#REF!</definedName>
    <definedName name="p2mptg5" localSheetId="5">#REF!</definedName>
    <definedName name="p2mptg5">#REF!</definedName>
    <definedName name="p3mpmc3" localSheetId="5">#REF!</definedName>
    <definedName name="p3mpmc3">#REF!</definedName>
    <definedName name="p3mpmc4" localSheetId="5">#REF!</definedName>
    <definedName name="p3mpmc4">#REF!</definedName>
    <definedName name="p3mptc3" localSheetId="5">#REF!</definedName>
    <definedName name="p3mptc3">#REF!</definedName>
    <definedName name="p3mptc4" localSheetId="5">#REF!</definedName>
    <definedName name="p3mptc4">#REF!</definedName>
    <definedName name="p3mptg3" localSheetId="5">#REF!</definedName>
    <definedName name="p3mptg3">#REF!</definedName>
    <definedName name="p3mptg4" localSheetId="5">#REF!</definedName>
    <definedName name="p3mptg4">#REF!</definedName>
    <definedName name="p3mptg5" localSheetId="5">#REF!</definedName>
    <definedName name="p3mptg5">#REF!</definedName>
    <definedName name="p4mpmc4" localSheetId="5">#REF!</definedName>
    <definedName name="p4mpmc4">#REF!</definedName>
    <definedName name="p4mptc4" localSheetId="5">#REF!</definedName>
    <definedName name="p4mptc4">#REF!</definedName>
    <definedName name="p4mptg4" localSheetId="5">#REF!</definedName>
    <definedName name="p4mptg4">#REF!</definedName>
    <definedName name="p4mptg5" localSheetId="5">#REF!</definedName>
    <definedName name="p4mptg5">#REF!</definedName>
    <definedName name="p5mptg5" localSheetId="5">#REF!</definedName>
    <definedName name="p5mptg5">#REF!</definedName>
    <definedName name="p5mtg5" localSheetId="5">#REF!</definedName>
    <definedName name="p5mtg5">#REF!</definedName>
    <definedName name="pativar" localSheetId="5">#REF!</definedName>
    <definedName name="pativar">#REF!</definedName>
    <definedName name="PCORMC" localSheetId="1">#REF!</definedName>
    <definedName name="PCORMC" localSheetId="2">#REF!</definedName>
    <definedName name="PCORMC" localSheetId="3">#REF!</definedName>
    <definedName name="PCORMC" localSheetId="5">#REF!</definedName>
    <definedName name="PCORMC">#REF!</definedName>
    <definedName name="PCORTC" localSheetId="1">#REF!</definedName>
    <definedName name="PCORTC" localSheetId="2">#REF!</definedName>
    <definedName name="PCORTC" localSheetId="3">#REF!</definedName>
    <definedName name="PCORTC" localSheetId="5">#REF!</definedName>
    <definedName name="PCORTC">#REF!</definedName>
    <definedName name="PCORTG" localSheetId="1">#REF!</definedName>
    <definedName name="PCORTG" localSheetId="2">#REF!</definedName>
    <definedName name="PCORTG" localSheetId="3">#REF!</definedName>
    <definedName name="PCORTG" localSheetId="5">#REF!</definedName>
    <definedName name="PCORTG">#REF!</definedName>
    <definedName name="Pedr_Refrat" localSheetId="5">#REF!</definedName>
    <definedName name="Pedr_Refrat">#REF!</definedName>
    <definedName name="Pedreiro" localSheetId="5">#REF!</definedName>
    <definedName name="Pedreiro">#REF!</definedName>
    <definedName name="Pedreiro_Ref" localSheetId="5">#REF!</definedName>
    <definedName name="Pedreiro_Ref">#REF!</definedName>
    <definedName name="Pedreiro_Refrat" localSheetId="5">#REF!</definedName>
    <definedName name="Pedreiro_Refrat">#REF!</definedName>
    <definedName name="Pintor" localSheetId="5">#REF!</definedName>
    <definedName name="Pintor">#REF!</definedName>
    <definedName name="plan" localSheetId="5">#REF!</definedName>
    <definedName name="plan">#REF!</definedName>
    <definedName name="PLANILHA" localSheetId="5">#REF!</definedName>
    <definedName name="PLANILHA">#REF!</definedName>
    <definedName name="p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tencia">#REF!</definedName>
    <definedName name="PQ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ços" localSheetId="1">#REF!</definedName>
    <definedName name="Preços" localSheetId="2">#REF!</definedName>
    <definedName name="Preços" localSheetId="3">#REF!</definedName>
    <definedName name="Preços" localSheetId="5">#REF!</definedName>
    <definedName name="Preços">#REF!</definedName>
    <definedName name="Print_Area_MI" localSheetId="5">#REF!</definedName>
    <definedName name="Print_Area_MI">#REF!</definedName>
    <definedName name="PROJ" localSheetId="1">#REF!</definedName>
    <definedName name="PROJ" localSheetId="2">#REF!</definedName>
    <definedName name="PROJ" localSheetId="3">#REF!</definedName>
    <definedName name="PROJ" localSheetId="5">#REF!</definedName>
    <definedName name="PROJ">#REF!</definedName>
    <definedName name="project_name" localSheetId="1">#REF!</definedName>
    <definedName name="project_name" localSheetId="2">#REF!</definedName>
    <definedName name="project_name" localSheetId="3">#REF!</definedName>
    <definedName name="project_name" localSheetId="5">#REF!</definedName>
    <definedName name="project_name">#REF!</definedName>
    <definedName name="Projects" localSheetId="5">#REF!</definedName>
    <definedName name="Projects">#REF!</definedName>
    <definedName name="Q" localSheetId="1">#REF!</definedName>
    <definedName name="Q" localSheetId="2">#REF!</definedName>
    <definedName name="Q" localSheetId="3">#REF!</definedName>
    <definedName name="Q" localSheetId="5">#REF!</definedName>
    <definedName name="Q">#REF!</definedName>
    <definedName name="qq" localSheetId="5">#REF!</definedName>
    <definedName name="qq">#REF!</definedName>
    <definedName name="qw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ório_de_faturamento">#REF!</definedName>
    <definedName name="Rendimento" localSheetId="5">#REF!</definedName>
    <definedName name="Rendimento">#REF!</definedName>
    <definedName name="RESINAS" localSheetId="1">#REF!</definedName>
    <definedName name="RESINAS" localSheetId="2">#REF!</definedName>
    <definedName name="RESINAS" localSheetId="3">#REF!</definedName>
    <definedName name="RESINAS">#REF!</definedName>
    <definedName name="resultadorendimento" localSheetId="5">#REF!</definedName>
    <definedName name="resultadorendimento">#REF!</definedName>
    <definedName name="RESUMO" localSheetId="1">#REF!</definedName>
    <definedName name="RESUMO" localSheetId="2">#REF!</definedName>
    <definedName name="RESUMO" localSheetId="3">#REF!</definedName>
    <definedName name="RESUMO" localSheetId="5">#REF!</definedName>
    <definedName name="RESUMO">#REF!</definedName>
    <definedName name="REV." localSheetId="5">#REF!</definedName>
    <definedName name="REV.">#REF!</definedName>
    <definedName name="Revestidor" localSheetId="5">#REF!</definedName>
    <definedName name="Revestidor">#REF!</definedName>
    <definedName name="Rg" localSheetId="1">#REF!</definedName>
    <definedName name="Rg" localSheetId="2">#REF!</definedName>
    <definedName name="Rg" localSheetId="3">#REF!</definedName>
    <definedName name="Rg" localSheetId="5">#REF!</definedName>
    <definedName name="Rg">#REF!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Group">#REF!</definedName>
    <definedName name="RiskHasSettings">TRUE</definedName>
    <definedName name="RiskMinimizeOnStart">FALSE</definedName>
    <definedName name="RiskMonitorConvergence">FALSE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S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r">#REF!</definedName>
    <definedName name="S">#N/A</definedName>
    <definedName name="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guro_Internacional">#REF!</definedName>
    <definedName name="Semana_de_exibição">#REF!</definedName>
    <definedName name="Serralheiro" localSheetId="5">#REF!</definedName>
    <definedName name="Serralheiro">#REF!</definedName>
    <definedName name="SixA" localSheetId="1">#REF!</definedName>
    <definedName name="SixA" localSheetId="2">#REF!</definedName>
    <definedName name="SixA" localSheetId="3">#REF!</definedName>
    <definedName name="SixA">#REF!</definedName>
    <definedName name="SixB" localSheetId="1">#REF!</definedName>
    <definedName name="SixB" localSheetId="2">#REF!</definedName>
    <definedName name="SixB" localSheetId="3">#REF!</definedName>
    <definedName name="SixB">#REF!</definedName>
    <definedName name="SixC" localSheetId="1">#REF!</definedName>
    <definedName name="SixC" localSheetId="2">#REF!</definedName>
    <definedName name="SixC" localSheetId="3">#REF!</definedName>
    <definedName name="SixC">#REF!</definedName>
    <definedName name="SixD" localSheetId="1">#REF!</definedName>
    <definedName name="SixD" localSheetId="2">#REF!</definedName>
    <definedName name="SixD" localSheetId="3">#REF!</definedName>
    <definedName name="SixD">#REF!</definedName>
    <definedName name="SixE" localSheetId="1">#REF!</definedName>
    <definedName name="SixE" localSheetId="2">#REF!</definedName>
    <definedName name="SixE" localSheetId="3">#REF!</definedName>
    <definedName name="SixE">#REF!</definedName>
    <definedName name="SixF" localSheetId="1">#REF!</definedName>
    <definedName name="SixF" localSheetId="2">#REF!</definedName>
    <definedName name="SixF" localSheetId="3">#REF!</definedName>
    <definedName name="SixF">#REF!</definedName>
    <definedName name="SixG" localSheetId="1">#REF!</definedName>
    <definedName name="SixG" localSheetId="2">#REF!</definedName>
    <definedName name="SixG" localSheetId="3">#REF!</definedName>
    <definedName name="SixG">#REF!</definedName>
    <definedName name="SixH" localSheetId="1">#REF!</definedName>
    <definedName name="SixH" localSheetId="2">#REF!</definedName>
    <definedName name="SixH" localSheetId="3">#REF!</definedName>
    <definedName name="SixH">#REF!</definedName>
    <definedName name="SixI" localSheetId="1">#REF!</definedName>
    <definedName name="SixI" localSheetId="2">#REF!</definedName>
    <definedName name="SixI" localSheetId="3">#REF!</definedName>
    <definedName name="SixI">#REF!</definedName>
    <definedName name="SixJ" localSheetId="1">#REF!</definedName>
    <definedName name="SixJ" localSheetId="2">#REF!</definedName>
    <definedName name="SixJ" localSheetId="3">#REF!</definedName>
    <definedName name="SixJ">#REF!</definedName>
    <definedName name="SixK" localSheetId="1">#REF!</definedName>
    <definedName name="SixK" localSheetId="2">#REF!</definedName>
    <definedName name="SixK" localSheetId="3">#REF!</definedName>
    <definedName name="SixK">#REF!</definedName>
    <definedName name="SixL" localSheetId="1">#REF!</definedName>
    <definedName name="SixL" localSheetId="2">#REF!</definedName>
    <definedName name="SixL" localSheetId="3">#REF!</definedName>
    <definedName name="SixL">#REF!</definedName>
    <definedName name="SixM" localSheetId="1">#REF!</definedName>
    <definedName name="SixM" localSheetId="2">#REF!</definedName>
    <definedName name="SixM" localSheetId="3">#REF!</definedName>
    <definedName name="SixM">#REF!</definedName>
    <definedName name="Soldador_AC" localSheetId="5">#REF!</definedName>
    <definedName name="Soldador_AC">#REF!</definedName>
    <definedName name="Soldador_AC_TIG" localSheetId="5">#REF!</definedName>
    <definedName name="Soldador_AC_TIG">#REF!</definedName>
    <definedName name="Soldador_ACarb" localSheetId="5">#REF!</definedName>
    <definedName name="Soldador_ACarb">#REF!</definedName>
    <definedName name="Soldador_AI" localSheetId="5">#REF!</definedName>
    <definedName name="Soldador_AI">#REF!</definedName>
    <definedName name="Soldador_AI_TIG" localSheetId="5">#REF!</definedName>
    <definedName name="Soldador_AI_TIG">#REF!</definedName>
    <definedName name="Soldador_AInox" localSheetId="5">#REF!</definedName>
    <definedName name="Soldador_AInox">#REF!</definedName>
    <definedName name="Soldador_AL" localSheetId="5">#REF!</definedName>
    <definedName name="Soldador_AL">#REF!</definedName>
    <definedName name="Soldador_AL_TIG" localSheetId="5">#REF!</definedName>
    <definedName name="Soldador_AL_TIG">#REF!</definedName>
    <definedName name="Soldador_ALiga" localSheetId="5">#REF!</definedName>
    <definedName name="Soldador_ALiga">#REF!</definedName>
    <definedName name="Soldador_Alum" localSheetId="5">#REF!</definedName>
    <definedName name="Soldador_Alum">#REF!</definedName>
    <definedName name="Soldador_Alumínio" localSheetId="5">#REF!</definedName>
    <definedName name="Soldador_Alumínio">#REF!</definedName>
    <definedName name="Soldador_Cob" localSheetId="5">#REF!</definedName>
    <definedName name="Soldador_Cob">#REF!</definedName>
    <definedName name="Soldador_Cobre" localSheetId="5">#REF!</definedName>
    <definedName name="Soldador_Cobre">#REF!</definedName>
    <definedName name="Soldador_Est" localSheetId="5">#REF!</definedName>
    <definedName name="Soldador_Est">#REF!</definedName>
    <definedName name="Soldador_Estrut" localSheetId="5">#REF!</definedName>
    <definedName name="Soldador_Estrut">#REF!</definedName>
    <definedName name="Soldador_TIG_AC" localSheetId="5">#REF!</definedName>
    <definedName name="Soldador_TIG_AC">#REF!</definedName>
    <definedName name="Soldador_TIG_AI" localSheetId="5">#REF!</definedName>
    <definedName name="Soldador_TIG_AI">#REF!</definedName>
    <definedName name="Soldador_TIG_AL" localSheetId="5">#REF!</definedName>
    <definedName name="Soldador_TIG_AL">#REF!</definedName>
    <definedName name="SS" localSheetId="1" hidden="1">#REF!</definedName>
    <definedName name="SS" localSheetId="2" hidden="1">#REF!</definedName>
    <definedName name="SS" localSheetId="3" hidden="1">#REF!</definedName>
    <definedName name="SS" localSheetId="5" hidden="1">#REF!</definedName>
    <definedName name="SS" hidden="1">#REF!</definedName>
    <definedName name="SSSSSSSS" localSheetId="1">#REF!</definedName>
    <definedName name="SSSSSSSS" localSheetId="2">#REF!</definedName>
    <definedName name="SSSSSSSS" localSheetId="3">#REF!</definedName>
    <definedName name="SSSSSSSS" localSheetId="5">#REF!</definedName>
    <definedName name="SSSSSSSS">#REF!</definedName>
    <definedName name="Subestação" localSheetId="5">#REF!</definedName>
    <definedName name="Subestação">#REF!</definedName>
    <definedName name="SYOKI_GAMEN">#N/A</definedName>
    <definedName name="tabelaDenominação" localSheetId="5">#REF!</definedName>
    <definedName name="tabelaDenominação">#REF!</definedName>
    <definedName name="Tag_Carga" localSheetId="5">#REF!</definedName>
    <definedName name="Tag_Carga">#REF!</definedName>
    <definedName name="Tag_CCM" localSheetId="5">#REF!</definedName>
    <definedName name="Tag_CCM">#REF!</definedName>
    <definedName name="TEC" localSheetId="1">#REF!</definedName>
    <definedName name="TEC" localSheetId="2">#REF!</definedName>
    <definedName name="TEC" localSheetId="3">#REF!</definedName>
    <definedName name="TEC" localSheetId="5">#REF!</definedName>
    <definedName name="TEC">#REF!</definedName>
    <definedName name="TEC." localSheetId="5">#REF!</definedName>
    <definedName name="TEC.">#REF!</definedName>
    <definedName name="TESTE" localSheetId="1">#REF!</definedName>
    <definedName name="TESTE" localSheetId="2">#REF!</definedName>
    <definedName name="TESTE" localSheetId="3">#REF!</definedName>
    <definedName name="TESTE" localSheetId="5">#REF!</definedName>
    <definedName name="TESTE">#REF!</definedName>
    <definedName name="TESTE2" localSheetId="1">#REF!</definedName>
    <definedName name="TESTE2" localSheetId="2">#REF!</definedName>
    <definedName name="TESTE2" localSheetId="3">#REF!</definedName>
    <definedName name="TESTE2" localSheetId="5">#REF!</definedName>
    <definedName name="TESTE2">#REF!</definedName>
    <definedName name="thmed" localSheetId="1">#REF!</definedName>
    <definedName name="thmed" localSheetId="2">#REF!</definedName>
    <definedName name="thmed" localSheetId="3">#REF!</definedName>
    <definedName name="thmed" localSheetId="5">#REF!</definedName>
    <definedName name="thmed">#REF!</definedName>
    <definedName name="thmin" localSheetId="1">#REF!</definedName>
    <definedName name="thmin" localSheetId="2">#REF!</definedName>
    <definedName name="thmin" localSheetId="3">#REF!</definedName>
    <definedName name="thmin" localSheetId="5">#REF!</definedName>
    <definedName name="thmin">#REF!</definedName>
    <definedName name="ThreeA" localSheetId="1">#REF!</definedName>
    <definedName name="ThreeA" localSheetId="2">#REF!</definedName>
    <definedName name="ThreeA" localSheetId="3">#REF!</definedName>
    <definedName name="ThreeA">#REF!</definedName>
    <definedName name="ThreeB" localSheetId="1">#REF!</definedName>
    <definedName name="ThreeB" localSheetId="2">#REF!</definedName>
    <definedName name="ThreeB" localSheetId="3">#REF!</definedName>
    <definedName name="ThreeB">#REF!</definedName>
    <definedName name="ThreeC" localSheetId="1">#REF!</definedName>
    <definedName name="ThreeC" localSheetId="2">#REF!</definedName>
    <definedName name="ThreeC" localSheetId="3">#REF!</definedName>
    <definedName name="ThreeC">#REF!</definedName>
    <definedName name="ThreeD" localSheetId="1">#REF!</definedName>
    <definedName name="ThreeD" localSheetId="2">#REF!</definedName>
    <definedName name="ThreeD" localSheetId="3">#REF!</definedName>
    <definedName name="ThreeD">#REF!</definedName>
    <definedName name="ThreeE" localSheetId="1">#REF!</definedName>
    <definedName name="ThreeE" localSheetId="2">#REF!</definedName>
    <definedName name="ThreeE" localSheetId="3">#REF!</definedName>
    <definedName name="ThreeE">#REF!</definedName>
    <definedName name="ThreeF" localSheetId="1">#REF!</definedName>
    <definedName name="ThreeF" localSheetId="2">#REF!</definedName>
    <definedName name="ThreeF" localSheetId="3">#REF!</definedName>
    <definedName name="ThreeF">#REF!</definedName>
    <definedName name="ThreeG" localSheetId="1">#REF!</definedName>
    <definedName name="ThreeG" localSheetId="2">#REF!</definedName>
    <definedName name="ThreeG" localSheetId="3">#REF!</definedName>
    <definedName name="ThreeG">#REF!</definedName>
    <definedName name="ThreeH" localSheetId="1">#REF!</definedName>
    <definedName name="ThreeH" localSheetId="2">#REF!</definedName>
    <definedName name="ThreeH" localSheetId="3">#REF!</definedName>
    <definedName name="ThreeH">#REF!</definedName>
    <definedName name="ThreeI" localSheetId="1">#REF!</definedName>
    <definedName name="ThreeI" localSheetId="2">#REF!</definedName>
    <definedName name="ThreeI" localSheetId="3">#REF!</definedName>
    <definedName name="ThreeI">#REF!</definedName>
    <definedName name="ThreeJ" localSheetId="1">#REF!</definedName>
    <definedName name="ThreeJ" localSheetId="2">#REF!</definedName>
    <definedName name="ThreeJ" localSheetId="3">#REF!</definedName>
    <definedName name="ThreeJ">#REF!</definedName>
    <definedName name="ThreeK" localSheetId="1">#REF!</definedName>
    <definedName name="ThreeK" localSheetId="2">#REF!</definedName>
    <definedName name="ThreeK" localSheetId="3">#REF!</definedName>
    <definedName name="ThreeK">#REF!</definedName>
    <definedName name="ThreeL" localSheetId="1">#REF!</definedName>
    <definedName name="ThreeL" localSheetId="2">#REF!</definedName>
    <definedName name="ThreeL" localSheetId="3">#REF!</definedName>
    <definedName name="ThreeL">#REF!</definedName>
    <definedName name="ThreeM" localSheetId="1">#REF!</definedName>
    <definedName name="ThreeM" localSheetId="2">#REF!</definedName>
    <definedName name="ThreeM" localSheetId="3">#REF!</definedName>
    <definedName name="ThreeM">#REF!</definedName>
    <definedName name="TIPO_DE_INSTRUMENTO" localSheetId="5">#REF!</definedName>
    <definedName name="TIPO_DE_INSTRUMENTO">#REF!</definedName>
    <definedName name="tit" localSheetId="1">#REF!</definedName>
    <definedName name="tit" localSheetId="2">#REF!</definedName>
    <definedName name="tit" localSheetId="3">#REF!</definedName>
    <definedName name="tit" localSheetId="5">#REF!</definedName>
    <definedName name="tit">#REF!</definedName>
    <definedName name="TIT_FIS" localSheetId="5">#REF!</definedName>
    <definedName name="TIT_FIS">#REF!</definedName>
    <definedName name="_xlnm.Print_Titles" localSheetId="1">AUTOMAÇAO!#REF!</definedName>
    <definedName name="_xlnm.Print_Titles" localSheetId="2">CIVIL!#REF!</definedName>
    <definedName name="_xlnm.Print_Titles" localSheetId="3">ELÉTRICA!#REF!</definedName>
    <definedName name="_xlnm.Print_Titles" localSheetId="5">RESUMO!#REF!</definedName>
    <definedName name="_xlnm.Print_Titles" localSheetId="4">UTILIDADES!#REF!</definedName>
    <definedName name="_xlnm.Print_Titles">#N/A</definedName>
    <definedName name="Títulos_impressão_IM" localSheetId="1">#REF!</definedName>
    <definedName name="Títulos_impressão_IM" localSheetId="2">#REF!</definedName>
    <definedName name="Títulos_impressão_IM" localSheetId="3">#REF!</definedName>
    <definedName name="Títulos_impressão_IM" localSheetId="5">#REF!</definedName>
    <definedName name="Títulos_impressão_IM">#REF!</definedName>
    <definedName name="TOTAL" localSheetId="1">#REF!</definedName>
    <definedName name="TOTAL" localSheetId="2">#REF!</definedName>
    <definedName name="TOTAL" localSheetId="3">#REF!</definedName>
    <definedName name="TOTAL" localSheetId="5">#REF!</definedName>
    <definedName name="TOTAL">#REF!</definedName>
    <definedName name="TPREVMC" localSheetId="1">#REF!</definedName>
    <definedName name="TPREVMC" localSheetId="2">#REF!</definedName>
    <definedName name="TPREVMC" localSheetId="3">#REF!</definedName>
    <definedName name="TPREVMC">#REF!</definedName>
    <definedName name="TPREVTC" localSheetId="1">#REF!</definedName>
    <definedName name="TPREVTC" localSheetId="2">#REF!</definedName>
    <definedName name="TPREVTC" localSheetId="3">#REF!</definedName>
    <definedName name="TPREVTC">#REF!</definedName>
    <definedName name="TPREVTG" localSheetId="1">#REF!</definedName>
    <definedName name="TPREVTG" localSheetId="2">#REF!</definedName>
    <definedName name="TPREVTG" localSheetId="3">#REF!</definedName>
    <definedName name="TPREVTG">#REF!</definedName>
    <definedName name="TwoA" localSheetId="1">#REF!</definedName>
    <definedName name="TwoA" localSheetId="2">#REF!</definedName>
    <definedName name="TwoA" localSheetId="3">#REF!</definedName>
    <definedName name="TwoA">#REF!</definedName>
    <definedName name="TwoB" localSheetId="1">#REF!</definedName>
    <definedName name="TwoB" localSheetId="2">#REF!</definedName>
    <definedName name="TwoB" localSheetId="3">#REF!</definedName>
    <definedName name="TwoB">#REF!</definedName>
    <definedName name="TwoC" localSheetId="1">#REF!</definedName>
    <definedName name="TwoC" localSheetId="2">#REF!</definedName>
    <definedName name="TwoC" localSheetId="3">#REF!</definedName>
    <definedName name="TwoC">#REF!</definedName>
    <definedName name="TwoD" localSheetId="1">#REF!</definedName>
    <definedName name="TwoD" localSheetId="2">#REF!</definedName>
    <definedName name="TwoD" localSheetId="3">#REF!</definedName>
    <definedName name="TwoD">#REF!</definedName>
    <definedName name="TwoE" localSheetId="1">#REF!</definedName>
    <definedName name="TwoE" localSheetId="2">#REF!</definedName>
    <definedName name="TwoE" localSheetId="3">#REF!</definedName>
    <definedName name="TwoE">#REF!</definedName>
    <definedName name="TwoF" localSheetId="1">#REF!</definedName>
    <definedName name="TwoF" localSheetId="2">#REF!</definedName>
    <definedName name="TwoF" localSheetId="3">#REF!</definedName>
    <definedName name="TwoF">#REF!</definedName>
    <definedName name="TwoG" localSheetId="1">#REF!</definedName>
    <definedName name="TwoG" localSheetId="2">#REF!</definedName>
    <definedName name="TwoG" localSheetId="3">#REF!</definedName>
    <definedName name="TwoG">#REF!</definedName>
    <definedName name="TwoH" localSheetId="1">#REF!</definedName>
    <definedName name="TwoH" localSheetId="2">#REF!</definedName>
    <definedName name="TwoH" localSheetId="3">#REF!</definedName>
    <definedName name="TwoH">#REF!</definedName>
    <definedName name="TwoI" localSheetId="1">#REF!</definedName>
    <definedName name="TwoI" localSheetId="2">#REF!</definedName>
    <definedName name="TwoI" localSheetId="3">#REF!</definedName>
    <definedName name="TwoI">#REF!</definedName>
    <definedName name="TwoJ" localSheetId="1">#REF!</definedName>
    <definedName name="TwoJ" localSheetId="2">#REF!</definedName>
    <definedName name="TwoJ" localSheetId="3">#REF!</definedName>
    <definedName name="TwoJ">#REF!</definedName>
    <definedName name="TwoK" localSheetId="1">#REF!</definedName>
    <definedName name="TwoK" localSheetId="2">#REF!</definedName>
    <definedName name="TwoK" localSheetId="3">#REF!</definedName>
    <definedName name="TwoK">#REF!</definedName>
    <definedName name="TwoL" localSheetId="1">#REF!</definedName>
    <definedName name="TwoL" localSheetId="2">#REF!</definedName>
    <definedName name="TwoL" localSheetId="3">#REF!</definedName>
    <definedName name="TwoL">#REF!</definedName>
    <definedName name="TwoM" localSheetId="1">#REF!</definedName>
    <definedName name="TwoM" localSheetId="2">#REF!</definedName>
    <definedName name="TwoM" localSheetId="3">#REF!</definedName>
    <definedName name="TwoM">#REF!</definedName>
    <definedName name="UN" localSheetId="5">#REF!</definedName>
    <definedName name="UN">#REF!</definedName>
    <definedName name="Unidade" localSheetId="5">#REF!</definedName>
    <definedName name="Unidade">#REF!</definedName>
    <definedName name="V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gua" localSheetId="1">#REF!</definedName>
    <definedName name="Wagua" localSheetId="2">#REF!</definedName>
    <definedName name="Wagua" localSheetId="3">#REF!</definedName>
    <definedName name="Wagua" localSheetId="5">#REF!</definedName>
    <definedName name="Wagua">#REF!</definedName>
    <definedName name="wn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pipe" localSheetId="1">#REF!</definedName>
    <definedName name="Wpipe" localSheetId="2">#REF!</definedName>
    <definedName name="Wpipe" localSheetId="3">#REF!</definedName>
    <definedName name="Wpipe" localSheetId="5">#REF!</definedName>
    <definedName name="Wpipe">#REF!</definedName>
    <definedName name="wrn.Caixa._.de._.Ferramentas.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3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5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3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5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1" hidden="1">{#N/A,#N/A,FALSE,"Cronograma";#N/A,#N/A,FALSE,"Cronogr. 2"}</definedName>
    <definedName name="wrn.Cronograma." localSheetId="2" hidden="1">{#N/A,#N/A,FALSE,"Cronograma";#N/A,#N/A,FALSE,"Cronogr. 2"}</definedName>
    <definedName name="wrn.Cronograma." localSheetId="3" hidden="1">{#N/A,#N/A,FALSE,"Cronograma";#N/A,#N/A,FALSE,"Cronogr. 2"}</definedName>
    <definedName name="wrn.Cronograma." localSheetId="5" hidden="1">{#N/A,#N/A,FALSE,"Cronograma";#N/A,#N/A,FALSE,"Cronogr. 2"}</definedName>
    <definedName name="wrn.Cronograma." hidden="1">{#N/A,#N/A,FALSE,"Cronograma";#N/A,#N/A,FALSE,"Cronogr. 2"}</definedName>
    <definedName name="wrn.ESTIMAT." localSheetId="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2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3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5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impressao." localSheetId="1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2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3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5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total" localSheetId="1">#REF!</definedName>
    <definedName name="Wtotal" localSheetId="2">#REF!</definedName>
    <definedName name="Wtotal" localSheetId="3">#REF!</definedName>
    <definedName name="Wtotal" localSheetId="5">#REF!</definedName>
    <definedName name="Wtotal">#REF!</definedName>
    <definedName name="X" localSheetId="5">#REF!</definedName>
    <definedName name="X">#REF!</definedName>
    <definedName name="xxx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>#REF!</definedName>
    <definedName name="XXXXXX" localSheetId="5">#REF!</definedName>
    <definedName name="XXXXXX">#REF!</definedName>
    <definedName name="XXXXXXX" localSheetId="1">#REF!</definedName>
    <definedName name="XXXXXXX" localSheetId="2">#REF!</definedName>
    <definedName name="XXXXXXX" localSheetId="3">#REF!</definedName>
    <definedName name="XXXXXXX">#REF!</definedName>
    <definedName name="XYZZXZXXZXZ" localSheetId="5">#REF!</definedName>
    <definedName name="XYZZXZXXZXZ">#REF!</definedName>
    <definedName name="Z" localSheetId="1">#REF!</definedName>
    <definedName name="Z" localSheetId="2">#REF!</definedName>
    <definedName name="Z" localSheetId="3">#REF!</definedName>
    <definedName name="Z" localSheetId="5">#REF!</definedName>
    <definedName name="Z">#REF!</definedName>
    <definedName name="Z_0CCF26D2_015A_48BB_A932_E67ED632CE05_.wvu.FilterData" localSheetId="1" hidden="1">AUTOMAÇAO!#REF!</definedName>
    <definedName name="Z_0CCF26D2_015A_48BB_A932_E67ED632CE05_.wvu.FilterData" localSheetId="2" hidden="1">CIVIL!#REF!</definedName>
    <definedName name="Z_0CCF26D2_015A_48BB_A932_E67ED632CE05_.wvu.FilterData" localSheetId="3" hidden="1">ELÉTRICA!#REF!</definedName>
    <definedName name="Z_0CCF26D2_015A_48BB_A932_E67ED632CE05_.wvu.FilterData" localSheetId="5" hidden="1">RESUMO!#REF!</definedName>
    <definedName name="Z_0CCF26D2_015A_48BB_A932_E67ED632CE05_.wvu.FilterData" localSheetId="4" hidden="1">UTILIDADES!#REF!</definedName>
    <definedName name="Z_0CCF26D2_015A_48BB_A932_E67ED632CE05_.wvu.PrintArea" localSheetId="1" hidden="1">AUTOMAÇAO!$A$9:$N$59</definedName>
    <definedName name="Z_0CCF26D2_015A_48BB_A932_E67ED632CE05_.wvu.PrintArea" localSheetId="2" hidden="1">CIVIL!$A$9:$N$110</definedName>
    <definedName name="Z_0CCF26D2_015A_48BB_A932_E67ED632CE05_.wvu.PrintArea" localSheetId="3" hidden="1">ELÉTRICA!$A$9:$N$75</definedName>
    <definedName name="Z_0CCF26D2_015A_48BB_A932_E67ED632CE05_.wvu.PrintArea" localSheetId="5" hidden="1">RESUMO!$A$11:$V$12</definedName>
    <definedName name="Z_0CCF26D2_015A_48BB_A932_E67ED632CE05_.wvu.PrintArea" localSheetId="4" hidden="1">UTILIDADES!$A$9:$N$51</definedName>
    <definedName name="Z_0CCF26D2_015A_48BB_A932_E67ED632CE05_.wvu.PrintTitles" localSheetId="1" hidden="1">AUTOMAÇAO!#REF!</definedName>
    <definedName name="Z_0CCF26D2_015A_48BB_A932_E67ED632CE05_.wvu.PrintTitles" localSheetId="2" hidden="1">CIVIL!#REF!</definedName>
    <definedName name="Z_0CCF26D2_015A_48BB_A932_E67ED632CE05_.wvu.PrintTitles" localSheetId="3" hidden="1">ELÉTRICA!#REF!</definedName>
    <definedName name="Z_0CCF26D2_015A_48BB_A932_E67ED632CE05_.wvu.PrintTitles" localSheetId="5" hidden="1">RESUMO!#REF!</definedName>
    <definedName name="Z_0CCF26D2_015A_48BB_A932_E67ED632CE05_.wvu.PrintTitles" localSheetId="4" hidden="1">UTILIDADES!#REF!</definedName>
    <definedName name="Z_139CDC34_A2AE_4FB8_A6BF_3FCAEDE2A712_.wvu.FilterData" localSheetId="1" hidden="1">AUTOMAÇAO!#REF!</definedName>
    <definedName name="Z_139CDC34_A2AE_4FB8_A6BF_3FCAEDE2A712_.wvu.FilterData" localSheetId="2" hidden="1">CIVIL!#REF!</definedName>
    <definedName name="Z_139CDC34_A2AE_4FB8_A6BF_3FCAEDE2A712_.wvu.FilterData" localSheetId="3" hidden="1">ELÉTRICA!#REF!</definedName>
    <definedName name="Z_139CDC34_A2AE_4FB8_A6BF_3FCAEDE2A712_.wvu.FilterData" localSheetId="5" hidden="1">RESUMO!#REF!</definedName>
    <definedName name="Z_139CDC34_A2AE_4FB8_A6BF_3FCAEDE2A712_.wvu.FilterData" localSheetId="4" hidden="1">UTILIDADES!#REF!</definedName>
    <definedName name="Z_139CDC34_A2AE_4FB8_A6BF_3FCAEDE2A712_.wvu.PrintArea" localSheetId="1" hidden="1">AUTOMAÇAO!$A$9:$N$59</definedName>
    <definedName name="Z_139CDC34_A2AE_4FB8_A6BF_3FCAEDE2A712_.wvu.PrintArea" localSheetId="2" hidden="1">CIVIL!$A$9:$N$110</definedName>
    <definedName name="Z_139CDC34_A2AE_4FB8_A6BF_3FCAEDE2A712_.wvu.PrintArea" localSheetId="3" hidden="1">ELÉTRICA!$A$9:$N$75</definedName>
    <definedName name="Z_139CDC34_A2AE_4FB8_A6BF_3FCAEDE2A712_.wvu.PrintArea" localSheetId="5" hidden="1">RESUMO!$A$11:$V$12</definedName>
    <definedName name="Z_139CDC34_A2AE_4FB8_A6BF_3FCAEDE2A712_.wvu.PrintArea" localSheetId="4" hidden="1">UTILIDADES!$A$9:$N$51</definedName>
    <definedName name="Z_139CDC34_A2AE_4FB8_A6BF_3FCAEDE2A712_.wvu.PrintTitles" localSheetId="1" hidden="1">AUTOMAÇAO!#REF!</definedName>
    <definedName name="Z_139CDC34_A2AE_4FB8_A6BF_3FCAEDE2A712_.wvu.PrintTitles" localSheetId="2" hidden="1">CIVIL!#REF!</definedName>
    <definedName name="Z_139CDC34_A2AE_4FB8_A6BF_3FCAEDE2A712_.wvu.PrintTitles" localSheetId="3" hidden="1">ELÉTRICA!#REF!</definedName>
    <definedName name="Z_139CDC34_A2AE_4FB8_A6BF_3FCAEDE2A712_.wvu.PrintTitles" localSheetId="5" hidden="1">RESUMO!#REF!</definedName>
    <definedName name="Z_139CDC34_A2AE_4FB8_A6BF_3FCAEDE2A712_.wvu.PrintTitles" localSheetId="4" hidden="1">UTILIDADES!#REF!</definedName>
    <definedName name="Z_EC1863A0_3B45_43E6_81CD_D9608D52C52A_.wvu.FilterData" localSheetId="1" hidden="1">AUTOMAÇAO!#REF!</definedName>
    <definedName name="Z_EC1863A0_3B45_43E6_81CD_D9608D52C52A_.wvu.FilterData" localSheetId="2" hidden="1">CIVIL!#REF!</definedName>
    <definedName name="Z_EC1863A0_3B45_43E6_81CD_D9608D52C52A_.wvu.FilterData" localSheetId="3" hidden="1">ELÉTRICA!#REF!</definedName>
    <definedName name="Z_EC1863A0_3B45_43E6_81CD_D9608D52C52A_.wvu.FilterData" localSheetId="5" hidden="1">RESUMO!#REF!</definedName>
    <definedName name="Z_EC1863A0_3B45_43E6_81CD_D9608D52C52A_.wvu.FilterData" localSheetId="4" hidden="1">UTILIDADES!#REF!</definedName>
    <definedName name="Z_EC1863A0_3B45_43E6_81CD_D9608D52C52A_.wvu.PrintArea" localSheetId="1" hidden="1">AUTOMAÇAO!$A$9:$N$59</definedName>
    <definedName name="Z_EC1863A0_3B45_43E6_81CD_D9608D52C52A_.wvu.PrintArea" localSheetId="2" hidden="1">CIVIL!$A$9:$N$110</definedName>
    <definedName name="Z_EC1863A0_3B45_43E6_81CD_D9608D52C52A_.wvu.PrintArea" localSheetId="3" hidden="1">ELÉTRICA!$A$9:$N$75</definedName>
    <definedName name="Z_EC1863A0_3B45_43E6_81CD_D9608D52C52A_.wvu.PrintArea" localSheetId="5" hidden="1">RESUMO!$A$11:$V$12</definedName>
    <definedName name="Z_EC1863A0_3B45_43E6_81CD_D9608D52C52A_.wvu.PrintArea" localSheetId="4" hidden="1">UTILIDADES!$A$9:$N$51</definedName>
    <definedName name="Z_EC1863A0_3B45_43E6_81CD_D9608D52C52A_.wvu.PrintTitles" localSheetId="1" hidden="1">AUTOMAÇAO!#REF!</definedName>
    <definedName name="Z_EC1863A0_3B45_43E6_81CD_D9608D52C52A_.wvu.PrintTitles" localSheetId="2" hidden="1">CIVIL!#REF!</definedName>
    <definedName name="Z_EC1863A0_3B45_43E6_81CD_D9608D52C52A_.wvu.PrintTitles" localSheetId="3" hidden="1">ELÉTRICA!#REF!</definedName>
    <definedName name="Z_EC1863A0_3B45_43E6_81CD_D9608D52C52A_.wvu.PrintTitles" localSheetId="5" hidden="1">RESUMO!#REF!</definedName>
    <definedName name="Z_EC1863A0_3B45_43E6_81CD_D9608D52C52A_.wvu.PrintTitles" localSheetId="4" hidden="1">UTILIDADES!#REF!</definedName>
  </definedNames>
  <calcPr calcId="191029"/>
  <customWorkbookViews>
    <customWorkbookView name="Paula Mantovanelli - Modo de exibição pessoal" guid="{EC1863A0-3B45-43E6-81CD-D9608D52C52A}" mergeInterval="0" personalView="1" maximized="1" xWindow="-8" yWindow="-8" windowWidth="1382" windowHeight="744" tabRatio="646" activeSheetId="2"/>
    <customWorkbookView name="Rubia Fernanda Grigoletto - Modo de exibição pessoal" guid="{139CDC34-A2AE-4FB8-A6BF-3FCAEDE2A712}" autoUpdate="1" mergeInterval="10" personalView="1" maximized="1" xWindow="-8" yWindow="-8" windowWidth="1382" windowHeight="744" tabRatio="646" activeSheetId="2"/>
    <customWorkbookView name="Luanna Fernandes De Lima - Modo de exibição pessoal" guid="{0CCF26D2-015A-48BB-A932-E67ED632CE05}" mergeInterval="0" personalView="1" maximized="1" xWindow="-8" yWindow="-8" windowWidth="1382" windowHeight="744" tabRatio="64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2" l="1"/>
  <c r="L49" i="2"/>
  <c r="M49" i="2" s="1"/>
  <c r="L47" i="2"/>
  <c r="M47" i="2" s="1"/>
  <c r="L46" i="2"/>
  <c r="M46" i="2" s="1"/>
  <c r="L44" i="2"/>
  <c r="M44" i="2" s="1"/>
  <c r="L41" i="2"/>
  <c r="L40" i="2"/>
  <c r="M40" i="2" s="1"/>
  <c r="L39" i="2"/>
  <c r="M39" i="2" s="1"/>
  <c r="L37" i="2"/>
  <c r="M37" i="2" s="1"/>
  <c r="L36" i="2"/>
  <c r="M36" i="2" s="1"/>
  <c r="L34" i="2"/>
  <c r="M34" i="2" s="1"/>
  <c r="L33" i="2"/>
  <c r="M33" i="2" s="1"/>
  <c r="L31" i="2"/>
  <c r="L30" i="2"/>
  <c r="L29" i="2"/>
  <c r="M29" i="2" s="1"/>
  <c r="L28" i="2"/>
  <c r="L27" i="2"/>
  <c r="L26" i="2"/>
  <c r="M26" i="2" s="1"/>
  <c r="L25" i="2"/>
  <c r="M25" i="2" s="1"/>
  <c r="L22" i="2"/>
  <c r="M22" i="2" s="1"/>
  <c r="L20" i="2"/>
  <c r="M20" i="2" s="1"/>
  <c r="L19" i="2"/>
  <c r="M19" i="2" s="1"/>
  <c r="L18" i="2"/>
  <c r="L17" i="2"/>
  <c r="M17" i="2" s="1"/>
  <c r="L16" i="2"/>
  <c r="M16" i="2" s="1"/>
  <c r="L15" i="2"/>
  <c r="M15" i="2" s="1"/>
  <c r="L14" i="2"/>
  <c r="M14" i="2" s="1"/>
  <c r="L13" i="2"/>
  <c r="L12" i="2"/>
  <c r="L11" i="2"/>
  <c r="M11" i="2" s="1"/>
  <c r="L75" i="12"/>
  <c r="L74" i="12"/>
  <c r="L73" i="12"/>
  <c r="L72" i="12"/>
  <c r="L69" i="12"/>
  <c r="L68" i="12"/>
  <c r="L67" i="12"/>
  <c r="L66" i="12"/>
  <c r="L65" i="12"/>
  <c r="L64" i="12"/>
  <c r="L63" i="12"/>
  <c r="L62" i="12"/>
  <c r="L60" i="12"/>
  <c r="L57" i="12"/>
  <c r="L56" i="12"/>
  <c r="L55" i="12"/>
  <c r="L54" i="12"/>
  <c r="L53" i="12"/>
  <c r="L52" i="12"/>
  <c r="L51" i="12"/>
  <c r="L50" i="12"/>
  <c r="L49" i="12"/>
  <c r="L48" i="12"/>
  <c r="L47" i="12"/>
  <c r="L45" i="12"/>
  <c r="L44" i="12"/>
  <c r="L42" i="12"/>
  <c r="L41" i="12"/>
  <c r="L40" i="12"/>
  <c r="L39" i="12"/>
  <c r="L38" i="12"/>
  <c r="L37" i="12"/>
  <c r="L34" i="12"/>
  <c r="L32" i="12"/>
  <c r="L31" i="12"/>
  <c r="L30" i="12"/>
  <c r="L29" i="12"/>
  <c r="L28" i="12"/>
  <c r="L26" i="12"/>
  <c r="L25" i="12"/>
  <c r="L23" i="12"/>
  <c r="L22" i="12"/>
  <c r="L20" i="12"/>
  <c r="L19" i="12"/>
  <c r="L17" i="12"/>
  <c r="L14" i="12"/>
  <c r="L13" i="12"/>
  <c r="L12" i="12"/>
  <c r="L11" i="12"/>
  <c r="L135" i="11"/>
  <c r="L133" i="11"/>
  <c r="L132" i="11"/>
  <c r="L131" i="11"/>
  <c r="L130" i="11"/>
  <c r="L129" i="11"/>
  <c r="L128" i="11"/>
  <c r="L127" i="11"/>
  <c r="L126" i="11"/>
  <c r="L123" i="11"/>
  <c r="L122" i="11"/>
  <c r="L121" i="11"/>
  <c r="L120" i="11"/>
  <c r="L119" i="11"/>
  <c r="L118" i="11"/>
  <c r="L117" i="11"/>
  <c r="L116" i="11"/>
  <c r="L115" i="11"/>
  <c r="L114" i="11"/>
  <c r="L112" i="11"/>
  <c r="L111" i="11"/>
  <c r="L110" i="11"/>
  <c r="L109" i="11"/>
  <c r="L108" i="11"/>
  <c r="L107" i="11"/>
  <c r="L106" i="11"/>
  <c r="L104" i="11"/>
  <c r="L102" i="11"/>
  <c r="L99" i="11"/>
  <c r="L98" i="11"/>
  <c r="L97" i="11"/>
  <c r="L94" i="11"/>
  <c r="L93" i="11"/>
  <c r="L92" i="11"/>
  <c r="L91" i="11"/>
  <c r="L90" i="11"/>
  <c r="L89" i="11"/>
  <c r="L87" i="11"/>
  <c r="L86" i="11"/>
  <c r="L84" i="11"/>
  <c r="L83" i="11"/>
  <c r="L82" i="11"/>
  <c r="L81" i="11"/>
  <c r="L80" i="11"/>
  <c r="L78" i="11"/>
  <c r="L77" i="11"/>
  <c r="L76" i="11"/>
  <c r="L75" i="11"/>
  <c r="L74" i="11"/>
  <c r="L71" i="11"/>
  <c r="L69" i="11"/>
  <c r="L68" i="11"/>
  <c r="L67" i="11"/>
  <c r="L66" i="11"/>
  <c r="L65" i="11"/>
  <c r="L64" i="11"/>
  <c r="L63" i="11"/>
  <c r="L62" i="11"/>
  <c r="L61" i="11"/>
  <c r="L60" i="11"/>
  <c r="L57" i="11"/>
  <c r="L56" i="11"/>
  <c r="L55" i="11"/>
  <c r="L54" i="11"/>
  <c r="L53" i="11"/>
  <c r="L52" i="11"/>
  <c r="L51" i="11"/>
  <c r="L50" i="11"/>
  <c r="L47" i="11"/>
  <c r="L46" i="11"/>
  <c r="L45" i="11"/>
  <c r="L44" i="11"/>
  <c r="L43" i="11"/>
  <c r="L42" i="11"/>
  <c r="L41" i="11"/>
  <c r="L40" i="11"/>
  <c r="L38" i="11"/>
  <c r="L37" i="11"/>
  <c r="L36" i="11"/>
  <c r="L35" i="11"/>
  <c r="L32" i="11"/>
  <c r="L31" i="11"/>
  <c r="L30" i="11"/>
  <c r="L29" i="11"/>
  <c r="L28" i="11"/>
  <c r="L27" i="11"/>
  <c r="L26" i="11"/>
  <c r="L24" i="11"/>
  <c r="L23" i="11"/>
  <c r="L22" i="11"/>
  <c r="L18" i="11"/>
  <c r="L17" i="11"/>
  <c r="L16" i="11"/>
  <c r="L14" i="11"/>
  <c r="L12" i="11"/>
  <c r="M14" i="12"/>
  <c r="M50" i="2"/>
  <c r="J50" i="2"/>
  <c r="I50" i="2"/>
  <c r="K50" i="2" s="1"/>
  <c r="J49" i="2"/>
  <c r="I49" i="2"/>
  <c r="J47" i="2"/>
  <c r="I47" i="2"/>
  <c r="J46" i="2"/>
  <c r="I46" i="2"/>
  <c r="J44" i="2"/>
  <c r="I44" i="2"/>
  <c r="M41" i="2"/>
  <c r="J41" i="2"/>
  <c r="I41" i="2"/>
  <c r="J40" i="2"/>
  <c r="I40" i="2"/>
  <c r="J39" i="2"/>
  <c r="I39" i="2"/>
  <c r="J37" i="2"/>
  <c r="I37" i="2"/>
  <c r="J36" i="2"/>
  <c r="I36" i="2"/>
  <c r="J34" i="2"/>
  <c r="I34" i="2"/>
  <c r="J33" i="2"/>
  <c r="I33" i="2"/>
  <c r="M31" i="2"/>
  <c r="J31" i="2"/>
  <c r="I31" i="2"/>
  <c r="M30" i="2"/>
  <c r="J30" i="2"/>
  <c r="I30" i="2"/>
  <c r="J29" i="2"/>
  <c r="I29" i="2"/>
  <c r="M28" i="2"/>
  <c r="J28" i="2"/>
  <c r="I28" i="2"/>
  <c r="M27" i="2"/>
  <c r="J27" i="2"/>
  <c r="I27" i="2"/>
  <c r="J26" i="2"/>
  <c r="I26" i="2"/>
  <c r="K26" i="2" s="1"/>
  <c r="J25" i="2"/>
  <c r="I25" i="2"/>
  <c r="J22" i="2"/>
  <c r="J21" i="2" s="1"/>
  <c r="I22" i="2"/>
  <c r="I21" i="2" s="1"/>
  <c r="J20" i="2"/>
  <c r="I20" i="2"/>
  <c r="J19" i="2"/>
  <c r="I19" i="2"/>
  <c r="M18" i="2"/>
  <c r="J18" i="2"/>
  <c r="I18" i="2"/>
  <c r="J17" i="2"/>
  <c r="I17" i="2"/>
  <c r="J16" i="2"/>
  <c r="I16" i="2"/>
  <c r="J15" i="2"/>
  <c r="I15" i="2"/>
  <c r="J14" i="2"/>
  <c r="I14" i="2"/>
  <c r="M13" i="2"/>
  <c r="J13" i="2"/>
  <c r="I13" i="2"/>
  <c r="J11" i="2"/>
  <c r="I11" i="2"/>
  <c r="K11" i="2" s="1"/>
  <c r="K31" i="2" l="1"/>
  <c r="K37" i="2"/>
  <c r="K44" i="2"/>
  <c r="K30" i="2"/>
  <c r="K36" i="2"/>
  <c r="K41" i="2"/>
  <c r="K49" i="2"/>
  <c r="I42" i="2"/>
  <c r="J42" i="2"/>
  <c r="K14" i="2"/>
  <c r="K18" i="2"/>
  <c r="K25" i="2"/>
  <c r="K29" i="2"/>
  <c r="K34" i="2"/>
  <c r="K40" i="2"/>
  <c r="K47" i="2"/>
  <c r="K28" i="2"/>
  <c r="K33" i="2"/>
  <c r="K39" i="2"/>
  <c r="K46" i="2"/>
  <c r="J23" i="2"/>
  <c r="I23" i="2"/>
  <c r="K27" i="2"/>
  <c r="K19" i="2"/>
  <c r="K15" i="2"/>
  <c r="K13" i="2"/>
  <c r="K17" i="2"/>
  <c r="K22" i="2"/>
  <c r="K21" i="2" s="1"/>
  <c r="K16" i="2"/>
  <c r="K20" i="2"/>
  <c r="K42" i="2" l="1"/>
  <c r="K23" i="2"/>
  <c r="M73" i="12"/>
  <c r="J73" i="12"/>
  <c r="I73" i="12"/>
  <c r="K73" i="12" s="1"/>
  <c r="M72" i="12"/>
  <c r="J72" i="12"/>
  <c r="I72" i="12"/>
  <c r="K72" i="12" s="1"/>
  <c r="M65" i="12"/>
  <c r="J65" i="12"/>
  <c r="I65" i="12"/>
  <c r="K65" i="12" s="1"/>
  <c r="M57" i="12"/>
  <c r="J57" i="12"/>
  <c r="I57" i="12"/>
  <c r="K57" i="12" s="1"/>
  <c r="M56" i="12"/>
  <c r="J56" i="12"/>
  <c r="I56" i="12"/>
  <c r="M55" i="12"/>
  <c r="J55" i="12"/>
  <c r="I55" i="12"/>
  <c r="K55" i="12" s="1"/>
  <c r="M54" i="12"/>
  <c r="J54" i="12"/>
  <c r="I54" i="12"/>
  <c r="K54" i="12" s="1"/>
  <c r="M53" i="12"/>
  <c r="J53" i="12"/>
  <c r="I53" i="12"/>
  <c r="M52" i="12"/>
  <c r="J52" i="12"/>
  <c r="I52" i="12"/>
  <c r="K52" i="12" s="1"/>
  <c r="M51" i="12"/>
  <c r="J51" i="12"/>
  <c r="I51" i="12"/>
  <c r="K51" i="12" s="1"/>
  <c r="M50" i="12"/>
  <c r="J50" i="12"/>
  <c r="I50" i="12"/>
  <c r="M49" i="12"/>
  <c r="J49" i="12"/>
  <c r="I49" i="12"/>
  <c r="K49" i="12" s="1"/>
  <c r="M39" i="12"/>
  <c r="J39" i="12"/>
  <c r="I39" i="12"/>
  <c r="M44" i="12"/>
  <c r="J44" i="12"/>
  <c r="I44" i="12"/>
  <c r="K44" i="12" s="1"/>
  <c r="M20" i="12"/>
  <c r="J20" i="12"/>
  <c r="I20" i="12"/>
  <c r="K20" i="12" s="1"/>
  <c r="I17" i="12"/>
  <c r="J17" i="12"/>
  <c r="M17" i="12"/>
  <c r="K53" i="12" l="1"/>
  <c r="K39" i="12"/>
  <c r="K56" i="12"/>
  <c r="K50" i="12"/>
  <c r="K17" i="12"/>
  <c r="M126" i="11" l="1"/>
  <c r="J126" i="11"/>
  <c r="I126" i="11"/>
  <c r="M135" i="11"/>
  <c r="J135" i="11"/>
  <c r="J134" i="11" s="1"/>
  <c r="I135" i="11"/>
  <c r="K135" i="11" s="1"/>
  <c r="K134" i="11" s="1"/>
  <c r="M133" i="11"/>
  <c r="J133" i="11"/>
  <c r="I133" i="11"/>
  <c r="M132" i="11"/>
  <c r="J132" i="11"/>
  <c r="I132" i="11"/>
  <c r="M131" i="11"/>
  <c r="J131" i="11"/>
  <c r="I131" i="11"/>
  <c r="M130" i="11"/>
  <c r="J130" i="11"/>
  <c r="I130" i="11"/>
  <c r="K130" i="11" s="1"/>
  <c r="M129" i="11"/>
  <c r="J129" i="11"/>
  <c r="I129" i="11"/>
  <c r="M128" i="11"/>
  <c r="J128" i="11"/>
  <c r="I128" i="11"/>
  <c r="M127" i="11"/>
  <c r="J127" i="11"/>
  <c r="I127" i="11"/>
  <c r="M123" i="11"/>
  <c r="J123" i="11"/>
  <c r="I123" i="11"/>
  <c r="K123" i="11" s="1"/>
  <c r="M122" i="11"/>
  <c r="J122" i="11"/>
  <c r="I122" i="11"/>
  <c r="M121" i="11"/>
  <c r="J121" i="11"/>
  <c r="I121" i="11"/>
  <c r="M120" i="11"/>
  <c r="J120" i="11"/>
  <c r="I120" i="11"/>
  <c r="M119" i="11"/>
  <c r="J119" i="11"/>
  <c r="I119" i="11"/>
  <c r="M118" i="11"/>
  <c r="J118" i="11"/>
  <c r="I118" i="11"/>
  <c r="K118" i="11" s="1"/>
  <c r="M117" i="11"/>
  <c r="J117" i="11"/>
  <c r="I117" i="11"/>
  <c r="M116" i="11"/>
  <c r="J116" i="11"/>
  <c r="I116" i="11"/>
  <c r="I104" i="11"/>
  <c r="I103" i="11" s="1"/>
  <c r="J104" i="11"/>
  <c r="J103" i="11" s="1"/>
  <c r="M104" i="11"/>
  <c r="I106" i="11"/>
  <c r="J106" i="11"/>
  <c r="K106" i="11" s="1"/>
  <c r="M106" i="11"/>
  <c r="I107" i="11"/>
  <c r="J107" i="11"/>
  <c r="M107" i="11"/>
  <c r="I108" i="11"/>
  <c r="J108" i="11"/>
  <c r="M108" i="11"/>
  <c r="I109" i="11"/>
  <c r="J109" i="11"/>
  <c r="M109" i="11"/>
  <c r="I110" i="11"/>
  <c r="J110" i="11"/>
  <c r="M110" i="11"/>
  <c r="I111" i="11"/>
  <c r="J111" i="11"/>
  <c r="M111" i="11"/>
  <c r="I112" i="11"/>
  <c r="J112" i="11"/>
  <c r="M112" i="11"/>
  <c r="I114" i="11"/>
  <c r="J114" i="11"/>
  <c r="M114" i="11"/>
  <c r="I115" i="11"/>
  <c r="J115" i="11"/>
  <c r="M115" i="11"/>
  <c r="I97" i="11"/>
  <c r="M78" i="11"/>
  <c r="J78" i="11"/>
  <c r="I78" i="11"/>
  <c r="M57" i="11"/>
  <c r="J57" i="11"/>
  <c r="I57" i="11"/>
  <c r="M56" i="11"/>
  <c r="J56" i="11"/>
  <c r="I56" i="11"/>
  <c r="M55" i="11"/>
  <c r="J55" i="11"/>
  <c r="I55" i="11"/>
  <c r="M47" i="11"/>
  <c r="J47" i="11"/>
  <c r="I47" i="11"/>
  <c r="M46" i="11"/>
  <c r="J46" i="11"/>
  <c r="I46" i="11"/>
  <c r="M45" i="11"/>
  <c r="J45" i="11"/>
  <c r="I45" i="11"/>
  <c r="M44" i="11"/>
  <c r="J44" i="11"/>
  <c r="I44" i="11"/>
  <c r="M43" i="11"/>
  <c r="J43" i="11"/>
  <c r="I43" i="11"/>
  <c r="M42" i="11"/>
  <c r="J42" i="11"/>
  <c r="I42" i="11"/>
  <c r="M32" i="11"/>
  <c r="J32" i="11"/>
  <c r="I32" i="11"/>
  <c r="M31" i="11"/>
  <c r="J31" i="11"/>
  <c r="I31" i="11"/>
  <c r="M30" i="11"/>
  <c r="J30" i="11"/>
  <c r="I30" i="11"/>
  <c r="M29" i="11"/>
  <c r="J29" i="11"/>
  <c r="I29" i="11"/>
  <c r="M28" i="11"/>
  <c r="J28" i="11"/>
  <c r="I28" i="11"/>
  <c r="M27" i="11"/>
  <c r="J27" i="11"/>
  <c r="I27" i="11"/>
  <c r="M18" i="11"/>
  <c r="J18" i="11"/>
  <c r="I18" i="11"/>
  <c r="M16" i="11"/>
  <c r="J16" i="11"/>
  <c r="I16" i="11"/>
  <c r="K119" i="11" l="1"/>
  <c r="K122" i="11"/>
  <c r="K109" i="11"/>
  <c r="K45" i="11"/>
  <c r="K127" i="11"/>
  <c r="K131" i="11"/>
  <c r="I124" i="11"/>
  <c r="K116" i="11"/>
  <c r="K120" i="11"/>
  <c r="K104" i="11"/>
  <c r="K103" i="11" s="1"/>
  <c r="K110" i="11"/>
  <c r="K44" i="11"/>
  <c r="K55" i="11"/>
  <c r="I134" i="11"/>
  <c r="K117" i="11"/>
  <c r="K121" i="11"/>
  <c r="K133" i="11"/>
  <c r="K126" i="11"/>
  <c r="K128" i="11"/>
  <c r="K30" i="11"/>
  <c r="J124" i="11"/>
  <c r="K129" i="11"/>
  <c r="K42" i="11"/>
  <c r="K46" i="11"/>
  <c r="K57" i="11"/>
  <c r="K114" i="11"/>
  <c r="K132" i="11"/>
  <c r="J105" i="11"/>
  <c r="I105" i="11"/>
  <c r="I113" i="11"/>
  <c r="J113" i="11"/>
  <c r="K107" i="11"/>
  <c r="K78" i="11"/>
  <c r="K112" i="11"/>
  <c r="K111" i="11"/>
  <c r="K108" i="11"/>
  <c r="K115" i="11"/>
  <c r="K29" i="11"/>
  <c r="K27" i="11"/>
  <c r="K47" i="11"/>
  <c r="K56" i="11"/>
  <c r="K43" i="11"/>
  <c r="K32" i="11"/>
  <c r="K31" i="11"/>
  <c r="K28" i="11"/>
  <c r="K16" i="11"/>
  <c r="K18" i="11"/>
  <c r="K113" i="11" l="1"/>
  <c r="K124" i="11"/>
  <c r="K105" i="11"/>
  <c r="I41" i="8" l="1"/>
  <c r="J41" i="8"/>
  <c r="J26" i="8"/>
  <c r="J27" i="8"/>
  <c r="J25" i="8"/>
  <c r="J12" i="8"/>
  <c r="J46" i="8"/>
  <c r="J45" i="8"/>
  <c r="J44" i="8"/>
  <c r="J43" i="8"/>
  <c r="J42" i="8"/>
  <c r="J36" i="8"/>
  <c r="J37" i="8"/>
  <c r="J38" i="8"/>
  <c r="J39" i="8"/>
  <c r="J35" i="8"/>
  <c r="J30" i="8"/>
  <c r="J31" i="8"/>
  <c r="J32" i="8"/>
  <c r="J33" i="8"/>
  <c r="J29" i="8"/>
  <c r="J21" i="8"/>
  <c r="I25" i="8"/>
  <c r="I26" i="8"/>
  <c r="K26" i="8" s="1"/>
  <c r="I27" i="8"/>
  <c r="I29" i="8"/>
  <c r="I30" i="8"/>
  <c r="I31" i="8"/>
  <c r="I32" i="8"/>
  <c r="I33" i="8"/>
  <c r="I35" i="8"/>
  <c r="I36" i="8"/>
  <c r="I37" i="8"/>
  <c r="I38" i="8"/>
  <c r="I39" i="8"/>
  <c r="I42" i="8"/>
  <c r="I43" i="8"/>
  <c r="I44" i="8"/>
  <c r="I45" i="8"/>
  <c r="I46" i="8"/>
  <c r="L54" i="8"/>
  <c r="M54" i="8" s="1"/>
  <c r="J54" i="8"/>
  <c r="I54" i="8"/>
  <c r="L53" i="8"/>
  <c r="M53" i="8" s="1"/>
  <c r="J53" i="8"/>
  <c r="I53" i="8"/>
  <c r="L52" i="8"/>
  <c r="M52" i="8" s="1"/>
  <c r="J52" i="8"/>
  <c r="I52" i="8"/>
  <c r="L50" i="8"/>
  <c r="M50" i="8" s="1"/>
  <c r="J50" i="8"/>
  <c r="I50" i="8"/>
  <c r="L46" i="8"/>
  <c r="M46" i="8" s="1"/>
  <c r="L45" i="8"/>
  <c r="M45" i="8" s="1"/>
  <c r="L44" i="8"/>
  <c r="M44" i="8" s="1"/>
  <c r="L43" i="8"/>
  <c r="M43" i="8" s="1"/>
  <c r="L42" i="8"/>
  <c r="M42" i="8" s="1"/>
  <c r="L41" i="8"/>
  <c r="M41" i="8" s="1"/>
  <c r="L32" i="8"/>
  <c r="M32" i="8" s="1"/>
  <c r="L33" i="8"/>
  <c r="M33" i="8" s="1"/>
  <c r="L31" i="8"/>
  <c r="M31" i="8" s="1"/>
  <c r="L30" i="8"/>
  <c r="M30" i="8" s="1"/>
  <c r="L29" i="8"/>
  <c r="M29" i="8" s="1"/>
  <c r="L26" i="8"/>
  <c r="M26" i="8" s="1"/>
  <c r="L27" i="8"/>
  <c r="M27" i="8" s="1"/>
  <c r="L13" i="8"/>
  <c r="M13" i="8" s="1"/>
  <c r="L14" i="8"/>
  <c r="M14" i="8" s="1"/>
  <c r="L15" i="8"/>
  <c r="M15" i="8" s="1"/>
  <c r="L16" i="8"/>
  <c r="M16" i="8" s="1"/>
  <c r="L12" i="8"/>
  <c r="M12" i="8" s="1"/>
  <c r="J13" i="8"/>
  <c r="J14" i="8"/>
  <c r="J15" i="8"/>
  <c r="J16" i="8"/>
  <c r="I13" i="8"/>
  <c r="I14" i="8"/>
  <c r="I15" i="8"/>
  <c r="I16" i="8"/>
  <c r="I12" i="8"/>
  <c r="K33" i="8" l="1"/>
  <c r="K36" i="8"/>
  <c r="K39" i="8"/>
  <c r="K38" i="8"/>
  <c r="K27" i="8"/>
  <c r="K52" i="8"/>
  <c r="K30" i="8"/>
  <c r="K41" i="8"/>
  <c r="K25" i="8"/>
  <c r="K35" i="8"/>
  <c r="I47" i="8"/>
  <c r="K37" i="8"/>
  <c r="I22" i="8"/>
  <c r="K32" i="8"/>
  <c r="K42" i="8"/>
  <c r="K43" i="8"/>
  <c r="K53" i="8"/>
  <c r="K29" i="8"/>
  <c r="K44" i="8"/>
  <c r="K45" i="8"/>
  <c r="K46" i="8"/>
  <c r="K54" i="8"/>
  <c r="K31" i="8"/>
  <c r="J22" i="8"/>
  <c r="J47" i="8"/>
  <c r="K50" i="8"/>
  <c r="K16" i="8"/>
  <c r="K15" i="8"/>
  <c r="K14" i="8"/>
  <c r="K13" i="8"/>
  <c r="K22" i="8" l="1"/>
  <c r="K47" i="8"/>
  <c r="M12" i="2"/>
  <c r="I12" i="2"/>
  <c r="I10" i="2" s="1"/>
  <c r="I9" i="2" s="1"/>
  <c r="I51" i="2" s="1"/>
  <c r="J12" i="2"/>
  <c r="J10" i="2" s="1"/>
  <c r="J9" i="2" s="1"/>
  <c r="J51" i="2" s="1"/>
  <c r="K12" i="2" l="1"/>
  <c r="K10" i="2" s="1"/>
  <c r="K9" i="2" s="1"/>
  <c r="Q11" i="17" l="1"/>
  <c r="K51" i="2"/>
  <c r="I75" i="12"/>
  <c r="J75" i="12"/>
  <c r="M75" i="12"/>
  <c r="I67" i="12"/>
  <c r="J67" i="12"/>
  <c r="M67" i="12"/>
  <c r="I68" i="12"/>
  <c r="J68" i="12"/>
  <c r="M68" i="12"/>
  <c r="I69" i="12"/>
  <c r="J69" i="12"/>
  <c r="M69" i="12"/>
  <c r="J64" i="12"/>
  <c r="I64" i="12"/>
  <c r="I60" i="12"/>
  <c r="J60" i="12"/>
  <c r="M60" i="12"/>
  <c r="I62" i="12"/>
  <c r="J62" i="12"/>
  <c r="M62" i="12"/>
  <c r="I63" i="12"/>
  <c r="J63" i="12"/>
  <c r="M63" i="12"/>
  <c r="M64" i="12"/>
  <c r="I47" i="12"/>
  <c r="J47" i="12"/>
  <c r="M47" i="12"/>
  <c r="I48" i="12"/>
  <c r="J48" i="12"/>
  <c r="M48" i="12"/>
  <c r="I45" i="12"/>
  <c r="M45" i="12"/>
  <c r="J45" i="12"/>
  <c r="I37" i="12"/>
  <c r="J37" i="12"/>
  <c r="M37" i="12"/>
  <c r="I38" i="12"/>
  <c r="J38" i="12"/>
  <c r="M38" i="12"/>
  <c r="I22" i="12"/>
  <c r="J22" i="12"/>
  <c r="M22" i="12"/>
  <c r="I23" i="12"/>
  <c r="J23" i="12"/>
  <c r="M23" i="12"/>
  <c r="I25" i="12"/>
  <c r="J25" i="12"/>
  <c r="M25" i="12"/>
  <c r="I26" i="12"/>
  <c r="J26" i="12"/>
  <c r="M26" i="12"/>
  <c r="I28" i="12"/>
  <c r="J28" i="12"/>
  <c r="M28" i="12"/>
  <c r="I29" i="12"/>
  <c r="J29" i="12"/>
  <c r="M29" i="12"/>
  <c r="I30" i="12"/>
  <c r="J30" i="12"/>
  <c r="M30" i="12"/>
  <c r="I31" i="12"/>
  <c r="J31" i="12"/>
  <c r="M31" i="12"/>
  <c r="I32" i="12"/>
  <c r="J32" i="12"/>
  <c r="M32" i="12"/>
  <c r="I34" i="12"/>
  <c r="J34" i="12"/>
  <c r="M34" i="12"/>
  <c r="I19" i="12"/>
  <c r="J19" i="12"/>
  <c r="M19" i="12"/>
  <c r="M11" i="12"/>
  <c r="J11" i="12"/>
  <c r="I11" i="12"/>
  <c r="K38" i="12" l="1"/>
  <c r="K25" i="12"/>
  <c r="I15" i="12"/>
  <c r="K63" i="12"/>
  <c r="K60" i="12"/>
  <c r="K68" i="12"/>
  <c r="J15" i="12"/>
  <c r="K30" i="12"/>
  <c r="K29" i="12"/>
  <c r="K32" i="12"/>
  <c r="K67" i="12"/>
  <c r="K34" i="12"/>
  <c r="K31" i="12"/>
  <c r="K23" i="12"/>
  <c r="K37" i="12"/>
  <c r="K47" i="12"/>
  <c r="K62" i="12"/>
  <c r="K11" i="12"/>
  <c r="K26" i="12"/>
  <c r="K22" i="12"/>
  <c r="K28" i="12"/>
  <c r="K69" i="12"/>
  <c r="K75" i="12"/>
  <c r="K45" i="12"/>
  <c r="K48" i="12"/>
  <c r="K64" i="12"/>
  <c r="K19" i="12"/>
  <c r="K15" i="12" l="1"/>
  <c r="M89" i="11"/>
  <c r="J89" i="11"/>
  <c r="I89" i="11"/>
  <c r="I87" i="11"/>
  <c r="I77" i="11"/>
  <c r="M74" i="11"/>
  <c r="J74" i="11"/>
  <c r="I74" i="11"/>
  <c r="M71" i="11"/>
  <c r="J71" i="11"/>
  <c r="I71" i="11"/>
  <c r="M54" i="11"/>
  <c r="J54" i="11"/>
  <c r="I54" i="11"/>
  <c r="M40" i="11"/>
  <c r="J40" i="11"/>
  <c r="I40" i="11"/>
  <c r="I24" i="11"/>
  <c r="M22" i="11"/>
  <c r="J22" i="11"/>
  <c r="I22" i="11"/>
  <c r="M17" i="11"/>
  <c r="J17" i="11"/>
  <c r="I17" i="11"/>
  <c r="M14" i="11"/>
  <c r="I14" i="11"/>
  <c r="M12" i="11"/>
  <c r="J12" i="11"/>
  <c r="I12" i="11"/>
  <c r="I93" i="11"/>
  <c r="J93" i="11"/>
  <c r="M93" i="11"/>
  <c r="I81" i="11"/>
  <c r="J81" i="11"/>
  <c r="M81" i="11"/>
  <c r="I75" i="11"/>
  <c r="J75" i="11"/>
  <c r="M75" i="11"/>
  <c r="I61" i="11"/>
  <c r="J61" i="11"/>
  <c r="M61" i="11"/>
  <c r="I62" i="11"/>
  <c r="J62" i="11"/>
  <c r="M62" i="11"/>
  <c r="I26" i="11"/>
  <c r="J26" i="11"/>
  <c r="M26" i="11"/>
  <c r="J24" i="11"/>
  <c r="M24" i="11"/>
  <c r="K71" i="11" l="1"/>
  <c r="K74" i="11"/>
  <c r="K22" i="11"/>
  <c r="I10" i="11"/>
  <c r="K54" i="11"/>
  <c r="K24" i="11"/>
  <c r="K17" i="11"/>
  <c r="K89" i="11"/>
  <c r="K12" i="11"/>
  <c r="K62" i="11"/>
  <c r="K40" i="11"/>
  <c r="K75" i="11"/>
  <c r="K93" i="11"/>
  <c r="K81" i="11"/>
  <c r="K61" i="11"/>
  <c r="K26" i="11"/>
  <c r="I57" i="8" l="1"/>
  <c r="J57" i="8"/>
  <c r="L57" i="8"/>
  <c r="M57" i="8" s="1"/>
  <c r="I58" i="8"/>
  <c r="J58" i="8"/>
  <c r="K58" i="8" s="1"/>
  <c r="L58" i="8"/>
  <c r="M58" i="8" s="1"/>
  <c r="L37" i="8"/>
  <c r="M37" i="8" s="1"/>
  <c r="I55" i="8" l="1"/>
  <c r="J55" i="8"/>
  <c r="K57" i="8"/>
  <c r="K55" i="8" s="1"/>
  <c r="I21" i="8"/>
  <c r="L21" i="8"/>
  <c r="M21" i="8" s="1"/>
  <c r="I18" i="8"/>
  <c r="J18" i="8"/>
  <c r="L18" i="8"/>
  <c r="M18" i="8" s="1"/>
  <c r="I19" i="8"/>
  <c r="I20" i="8"/>
  <c r="K12" i="8" l="1"/>
  <c r="K18" i="8"/>
  <c r="K21" i="8"/>
  <c r="I10" i="8"/>
  <c r="I9" i="8" s="1"/>
  <c r="I59" i="8" s="1"/>
  <c r="M74" i="12"/>
  <c r="M66" i="12"/>
  <c r="M40" i="12"/>
  <c r="M41" i="12"/>
  <c r="M42" i="12"/>
  <c r="M13" i="12"/>
  <c r="M97" i="11"/>
  <c r="M98" i="11"/>
  <c r="M99" i="11"/>
  <c r="M102" i="11"/>
  <c r="M94" i="11"/>
  <c r="M83" i="11"/>
  <c r="M84" i="11"/>
  <c r="M86" i="11"/>
  <c r="M87" i="11"/>
  <c r="M90" i="11"/>
  <c r="M91" i="11"/>
  <c r="M92" i="11"/>
  <c r="M82" i="11"/>
  <c r="M77" i="11"/>
  <c r="M80" i="11"/>
  <c r="M76" i="11"/>
  <c r="M64" i="11"/>
  <c r="M65" i="11"/>
  <c r="M66" i="11"/>
  <c r="M67" i="11"/>
  <c r="M68" i="11"/>
  <c r="M69" i="11"/>
  <c r="M63" i="11"/>
  <c r="M50" i="11"/>
  <c r="M51" i="11"/>
  <c r="M52" i="11"/>
  <c r="M53" i="11"/>
  <c r="M60" i="11"/>
  <c r="M35" i="11"/>
  <c r="M36" i="11"/>
  <c r="M37" i="11"/>
  <c r="M38" i="11"/>
  <c r="M41" i="11"/>
  <c r="M23" i="11"/>
  <c r="L39" i="8"/>
  <c r="M39" i="8" s="1"/>
  <c r="L38" i="8"/>
  <c r="M38" i="8" s="1"/>
  <c r="L36" i="8"/>
  <c r="M36" i="8" s="1"/>
  <c r="L35" i="8"/>
  <c r="M35" i="8" s="1"/>
  <c r="L25" i="8"/>
  <c r="M25" i="8" s="1"/>
  <c r="L20" i="8"/>
  <c r="M20" i="8" s="1"/>
  <c r="L19" i="8"/>
  <c r="M19" i="8" s="1"/>
  <c r="L47" i="8" l="1"/>
  <c r="M12" i="12"/>
  <c r="J74" i="12"/>
  <c r="J70" i="12" s="1"/>
  <c r="I74" i="12"/>
  <c r="I70" i="12" s="1"/>
  <c r="I66" i="12"/>
  <c r="I58" i="12" s="1"/>
  <c r="J66" i="12"/>
  <c r="J58" i="12" s="1"/>
  <c r="I40" i="12"/>
  <c r="J40" i="12"/>
  <c r="I41" i="12"/>
  <c r="J41" i="12"/>
  <c r="I42" i="12"/>
  <c r="J42" i="12"/>
  <c r="I13" i="12"/>
  <c r="J13" i="12"/>
  <c r="I14" i="12"/>
  <c r="J14" i="12"/>
  <c r="J12" i="12"/>
  <c r="I12" i="12"/>
  <c r="J97" i="11"/>
  <c r="I98" i="11"/>
  <c r="J98" i="11"/>
  <c r="I99" i="11"/>
  <c r="J99" i="11"/>
  <c r="I102" i="11"/>
  <c r="I100" i="11" s="1"/>
  <c r="J102" i="11"/>
  <c r="J100" i="11" s="1"/>
  <c r="J94" i="11"/>
  <c r="I94" i="11"/>
  <c r="I83" i="11"/>
  <c r="J83" i="11"/>
  <c r="I84" i="11"/>
  <c r="J84" i="11"/>
  <c r="I86" i="11"/>
  <c r="J86" i="11"/>
  <c r="J87" i="11"/>
  <c r="K87" i="11" s="1"/>
  <c r="I90" i="11"/>
  <c r="J90" i="11"/>
  <c r="I91" i="11"/>
  <c r="J91" i="11"/>
  <c r="I92" i="11"/>
  <c r="J92" i="11"/>
  <c r="J82" i="11"/>
  <c r="I82" i="11"/>
  <c r="J77" i="11"/>
  <c r="I80" i="11"/>
  <c r="J80" i="11"/>
  <c r="J76" i="11"/>
  <c r="I76" i="11"/>
  <c r="I64" i="11"/>
  <c r="J64" i="11"/>
  <c r="I65" i="11"/>
  <c r="J65" i="11"/>
  <c r="I66" i="11"/>
  <c r="J66" i="11"/>
  <c r="I67" i="11"/>
  <c r="J67" i="11"/>
  <c r="I68" i="11"/>
  <c r="J68" i="11"/>
  <c r="I69" i="11"/>
  <c r="J69" i="11"/>
  <c r="J63" i="11"/>
  <c r="I63" i="11"/>
  <c r="I50" i="11"/>
  <c r="J50" i="11"/>
  <c r="I51" i="11"/>
  <c r="J51" i="11"/>
  <c r="I52" i="11"/>
  <c r="J52" i="11"/>
  <c r="I53" i="11"/>
  <c r="J53" i="11"/>
  <c r="I60" i="11"/>
  <c r="J60" i="11"/>
  <c r="I35" i="11"/>
  <c r="J35" i="11"/>
  <c r="I36" i="11"/>
  <c r="J36" i="11"/>
  <c r="I37" i="11"/>
  <c r="J37" i="11"/>
  <c r="I38" i="11"/>
  <c r="J38" i="11"/>
  <c r="I41" i="11"/>
  <c r="J41" i="11"/>
  <c r="I23" i="11"/>
  <c r="J23" i="11"/>
  <c r="J14" i="11"/>
  <c r="J10" i="11" s="1"/>
  <c r="J10" i="12" l="1"/>
  <c r="J35" i="12"/>
  <c r="J9" i="12" s="1"/>
  <c r="J76" i="12" s="1"/>
  <c r="I35" i="12"/>
  <c r="J58" i="11"/>
  <c r="I58" i="11"/>
  <c r="I95" i="11"/>
  <c r="J95" i="11"/>
  <c r="I72" i="11"/>
  <c r="J72" i="11"/>
  <c r="J19" i="11"/>
  <c r="I19" i="11"/>
  <c r="I48" i="11"/>
  <c r="J48" i="11"/>
  <c r="I10" i="12"/>
  <c r="K99" i="11"/>
  <c r="K91" i="11"/>
  <c r="K83" i="11"/>
  <c r="K36" i="11"/>
  <c r="K51" i="11"/>
  <c r="K50" i="11"/>
  <c r="K76" i="11"/>
  <c r="K94" i="11"/>
  <c r="K14" i="12"/>
  <c r="K63" i="11"/>
  <c r="K90" i="11"/>
  <c r="K92" i="11"/>
  <c r="K77" i="11"/>
  <c r="K80" i="11"/>
  <c r="K65" i="11"/>
  <c r="K23" i="11"/>
  <c r="K84" i="11"/>
  <c r="K53" i="11"/>
  <c r="K60" i="11"/>
  <c r="K52" i="11"/>
  <c r="K12" i="12"/>
  <c r="K41" i="12"/>
  <c r="K66" i="12"/>
  <c r="K58" i="12" s="1"/>
  <c r="K82" i="11"/>
  <c r="K68" i="11"/>
  <c r="K64" i="11"/>
  <c r="K37" i="11"/>
  <c r="K67" i="11"/>
  <c r="K14" i="11"/>
  <c r="K10" i="11" s="1"/>
  <c r="K97" i="11"/>
  <c r="K74" i="12"/>
  <c r="K70" i="12" s="1"/>
  <c r="K40" i="12"/>
  <c r="K42" i="12"/>
  <c r="K13" i="12"/>
  <c r="K102" i="11"/>
  <c r="K100" i="11" s="1"/>
  <c r="K98" i="11"/>
  <c r="K86" i="11"/>
  <c r="K69" i="11"/>
  <c r="K66" i="11"/>
  <c r="K38" i="11"/>
  <c r="K35" i="11"/>
  <c r="K41" i="11"/>
  <c r="I9" i="11" l="1"/>
  <c r="I136" i="11" s="1"/>
  <c r="J9" i="11"/>
  <c r="J136" i="11" s="1"/>
  <c r="I9" i="12"/>
  <c r="I76" i="12" s="1"/>
  <c r="K72" i="11"/>
  <c r="K35" i="12"/>
  <c r="K95" i="11"/>
  <c r="K58" i="11"/>
  <c r="K48" i="11"/>
  <c r="K19" i="11"/>
  <c r="K10" i="12"/>
  <c r="K9" i="12" l="1"/>
  <c r="Q10" i="17" s="1"/>
  <c r="K9" i="11"/>
  <c r="Q9" i="17" s="1"/>
  <c r="K76" i="12" l="1"/>
  <c r="K136" i="11"/>
  <c r="S10" i="17" s="1"/>
  <c r="U10" i="17" s="1"/>
  <c r="J20" i="8"/>
  <c r="K20" i="8" s="1"/>
  <c r="J19" i="8"/>
  <c r="K19" i="8" s="1"/>
  <c r="K10" i="8" s="1"/>
  <c r="J10" i="8" l="1"/>
  <c r="S11" i="17"/>
  <c r="J9" i="8" l="1"/>
  <c r="J59" i="8" s="1"/>
  <c r="S9" i="17"/>
  <c r="U9" i="17" s="1"/>
  <c r="U11" i="17"/>
  <c r="K9" i="8" l="1"/>
  <c r="K59" i="8" s="1"/>
  <c r="Q8" i="17" l="1"/>
  <c r="S8" i="17"/>
  <c r="S12" i="17" s="1"/>
  <c r="Q12" i="17"/>
  <c r="U8" i="17" l="1"/>
  <c r="U12" i="17" s="1"/>
</calcChain>
</file>

<file path=xl/sharedStrings.xml><?xml version="1.0" encoding="utf-8"?>
<sst xmlns="http://schemas.openxmlformats.org/spreadsheetml/2006/main" count="913" uniqueCount="539">
  <si>
    <t>ÁREA:</t>
  </si>
  <si>
    <t>DATA:</t>
  </si>
  <si>
    <t>REVISÃO:</t>
  </si>
  <si>
    <t>PROJETO:</t>
  </si>
  <si>
    <t>DESCRIÇÃO</t>
  </si>
  <si>
    <t>Nº DOCUMENTO (BUTANTAN):</t>
  </si>
  <si>
    <t>UNIDADE</t>
  </si>
  <si>
    <t>TAMANHO</t>
  </si>
  <si>
    <t>ITEM</t>
  </si>
  <si>
    <t>TOTAL GERAL</t>
  </si>
  <si>
    <t>PLANILHA Nº</t>
  </si>
  <si>
    <t>1.1</t>
  </si>
  <si>
    <t>2.1</t>
  </si>
  <si>
    <t>3.1</t>
  </si>
  <si>
    <t>M</t>
  </si>
  <si>
    <t>UNID</t>
  </si>
  <si>
    <t>4.1.1</t>
  </si>
  <si>
    <t>4.1.2</t>
  </si>
  <si>
    <t>3.2</t>
  </si>
  <si>
    <t>5.1</t>
  </si>
  <si>
    <t>5.1.1</t>
  </si>
  <si>
    <t>5.1.2</t>
  </si>
  <si>
    <t>5.1.3</t>
  </si>
  <si>
    <t>5.1.4</t>
  </si>
  <si>
    <t>5.2</t>
  </si>
  <si>
    <t>5.2.1</t>
  </si>
  <si>
    <t>6.1</t>
  </si>
  <si>
    <t>6.1.1</t>
  </si>
  <si>
    <t>6.1.2</t>
  </si>
  <si>
    <t>6.1.3</t>
  </si>
  <si>
    <t>7.1</t>
  </si>
  <si>
    <t>7.1.1</t>
  </si>
  <si>
    <t>M2</t>
  </si>
  <si>
    <t>1.1.1</t>
  </si>
  <si>
    <t>1.1.2</t>
  </si>
  <si>
    <t>2.1.1</t>
  </si>
  <si>
    <t>2.1.2</t>
  </si>
  <si>
    <t>3.1.1</t>
  </si>
  <si>
    <t>3.2.1</t>
  </si>
  <si>
    <t>1.2</t>
  </si>
  <si>
    <t>1.3</t>
  </si>
  <si>
    <t>1.4</t>
  </si>
  <si>
    <t>1.5</t>
  </si>
  <si>
    <t>1.6</t>
  </si>
  <si>
    <t>1.7</t>
  </si>
  <si>
    <t>1.8</t>
  </si>
  <si>
    <t>1.9</t>
  </si>
  <si>
    <t>2.2</t>
  </si>
  <si>
    <t>2.3</t>
  </si>
  <si>
    <t>2.4</t>
  </si>
  <si>
    <t>2.5</t>
  </si>
  <si>
    <t>2.6</t>
  </si>
  <si>
    <t>3.1.2</t>
  </si>
  <si>
    <t>3.1.3</t>
  </si>
  <si>
    <t>3.1.4</t>
  </si>
  <si>
    <t>5.2.2</t>
  </si>
  <si>
    <t>5.3</t>
  </si>
  <si>
    <t>5.3.1</t>
  </si>
  <si>
    <t>5.3.2</t>
  </si>
  <si>
    <t>8.1</t>
  </si>
  <si>
    <t>4.1</t>
  </si>
  <si>
    <t>4.2</t>
  </si>
  <si>
    <t>4.3</t>
  </si>
  <si>
    <t>M3</t>
  </si>
  <si>
    <t>EMBOÇO COMUM</t>
  </si>
  <si>
    <t>9.1</t>
  </si>
  <si>
    <t>9.2</t>
  </si>
  <si>
    <t>9.3</t>
  </si>
  <si>
    <t>10.1</t>
  </si>
  <si>
    <t>10.2</t>
  </si>
  <si>
    <t>11.1</t>
  </si>
  <si>
    <t>12.1</t>
  </si>
  <si>
    <t>H</t>
  </si>
  <si>
    <t>IMPERMEABILIZAÇÃO</t>
  </si>
  <si>
    <t xml:space="preserve">CHUMBADOR COM PARAFUSO CABEÇA SEXTAVADA Ø1/4'' </t>
  </si>
  <si>
    <t>ELETRODUTO GALVANIZADO A QUENTE CONFORME NBR5598 - 1´ COM ACESSÓRIOS</t>
  </si>
  <si>
    <t>CONDULETE METÁLICO DE 1´</t>
  </si>
  <si>
    <t>BRAÇADEIRA PARA FIXAÇÃO DE ELETRODUTO, ATÉ 4´</t>
  </si>
  <si>
    <t>2.2.1</t>
  </si>
  <si>
    <t>2.2.2</t>
  </si>
  <si>
    <t>2.2.3</t>
  </si>
  <si>
    <t>2.3.1</t>
  </si>
  <si>
    <t>2.3.2</t>
  </si>
  <si>
    <t>2.4.1</t>
  </si>
  <si>
    <t>2.4.2</t>
  </si>
  <si>
    <t>PARAFUSOS, SUPORTAÇÕES E ACESSÓRIOS</t>
  </si>
  <si>
    <t>2.5.1</t>
  </si>
  <si>
    <t>2.5.2</t>
  </si>
  <si>
    <t>2.6.1</t>
  </si>
  <si>
    <t>CJ</t>
  </si>
  <si>
    <t>3.1.5</t>
  </si>
  <si>
    <t>3.2.2</t>
  </si>
  <si>
    <t>3.3</t>
  </si>
  <si>
    <t>3.3.1</t>
  </si>
  <si>
    <t>3.3.2</t>
  </si>
  <si>
    <t>3.3.3</t>
  </si>
  <si>
    <t>3.3.4</t>
  </si>
  <si>
    <t>3.3.5</t>
  </si>
  <si>
    <t>3.4</t>
  </si>
  <si>
    <t>3.4.1</t>
  </si>
  <si>
    <t>3.4.2</t>
  </si>
  <si>
    <t>3.4.3</t>
  </si>
  <si>
    <t>4.1.3</t>
  </si>
  <si>
    <t>4.1.4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</si>
  <si>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</si>
  <si>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</si>
  <si>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</si>
  <si>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</si>
  <si>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</si>
  <si>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</si>
  <si>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</si>
  <si>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</si>
  <si>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LIMPEZA FINAL DA OBRA</t>
  </si>
  <si>
    <t>CARGA MANUAL DE SOLO</t>
  </si>
  <si>
    <t>TAMPÃO EM FERRO FUNDIDO, DIÂMETRO DE 600mm, CLASSE D400 (RUPTURA&gt;400Kn)</t>
  </si>
  <si>
    <t>CAIXA DE LIGAÇÃO OU INSPEÇÃO - TAMPA DE CONCRETO</t>
  </si>
  <si>
    <t>CAIXA DE LIGAÇÃO OU INSPEÇÃO - ALVENARIA DE 1 TIJOLO, REVESTIDA</t>
  </si>
  <si>
    <t>CAIXA DE LIGAÇÃO OU INSPEÇÃO - LASTRO DE CONCRETO (FUNDO)</t>
  </si>
  <si>
    <t>CAIXA DE LIGAÇÃO OU INSPEÇÃO - ESCAVAÇÃO E APILOAMENTO</t>
  </si>
  <si>
    <t>KG</t>
  </si>
  <si>
    <t xml:space="preserve">PINTURA EPÓXI BICOMPONENTE EM ESTRUTURAS METÁLICAS </t>
  </si>
  <si>
    <t>FORNECIMENTO E MONTAGEM DE ESTRUTURA METÁLICA VERTICAL - NÃO PATINÁVEL</t>
  </si>
  <si>
    <t>4.3.2</t>
  </si>
  <si>
    <t>4.3.1</t>
  </si>
  <si>
    <t>PERÍODO 4 H</t>
  </si>
  <si>
    <t>CONTROLE TECNOLÓGICO DE CONCRETO MOLDAGEM DE CORPO DE PROVA</t>
  </si>
  <si>
    <t>VIAGEM</t>
  </si>
  <si>
    <t>CONTROLE TECNOLÓGICO DE CONCRETO - MOBILIZAÇÃO PARA MOLDAGEM E/OU COLETA DOS CORPOS DE PROVA DE CONCRETO</t>
  </si>
  <si>
    <t>3.1.8</t>
  </si>
  <si>
    <t>3.1.7</t>
  </si>
  <si>
    <t>3.1.6</t>
  </si>
  <si>
    <t>APILOAMENTO DO FUNDO DE VALAS, PARA SIMPLES REGULARIZAÇÃO</t>
  </si>
  <si>
    <t>TX</t>
  </si>
  <si>
    <t>TAXA DE DESTINAÇÃO DE RESÍDUO SÓLIDO EM ATERRO, TIPO INERTE</t>
  </si>
  <si>
    <t>1.3.2</t>
  </si>
  <si>
    <t>1.3.1</t>
  </si>
  <si>
    <t>SERVIÇOS DE ENGENHARIA</t>
  </si>
  <si>
    <t>EQUIPE DE ADMINISTRAÇÃO LOCAL</t>
  </si>
  <si>
    <t>1.2.1</t>
  </si>
  <si>
    <t>ADMINISTRAÇÃO LOCAL</t>
  </si>
  <si>
    <t>INSTALAÇÕES DE CANTEIRO DE OBRA</t>
  </si>
  <si>
    <t>MOBILIZAÇÃO E SERVIÇOS PRELIMINARES</t>
  </si>
  <si>
    <t>EQUIPAMENTOS ELÉTRICOS</t>
  </si>
  <si>
    <t>ATERRAMENTO</t>
  </si>
  <si>
    <t>KIT BARRA DE EQUIPOTENCIALIZAÇÃO COMPLETA COM ISOLADORES. - REF.: FGB-22F</t>
  </si>
  <si>
    <t>TERMINAL DE PRESSÃO/COMPRESSÃO PARA CABO DE 16 MM²</t>
  </si>
  <si>
    <t>CABO DE COBRE NU, TÊMPERA MOLE, CLASSE 2, DE 35 MM²</t>
  </si>
  <si>
    <t>EQUIPOTÊNCIALIZAÇÃO</t>
  </si>
  <si>
    <t>SISTEMA DE PROTEÇÃO CONTRA DESCARGA ATMOSFÉRICA</t>
  </si>
  <si>
    <t>TERMINAL DE PRESSÃO/COMPRESSÃO PARA CABO DE 35 MM²</t>
  </si>
  <si>
    <t>TERMINAL DE PRESSÃO/COMPRESSÃO PARA CABO DE 6 ATÉ 10 MM²</t>
  </si>
  <si>
    <t>CABO DE COBRE FLEXÍVEL DE 16 MM², ISOLAMENTO 0,6/1KV - ISOLAÇÃO HEPR 90°C - BAIXA EMISSÃO DE FUMAÇA E GASES - COR VERDE</t>
  </si>
  <si>
    <t>CABO DE COBRE FLEXÍVEL DE 6 MM², ISOLAMENTO 0,6/1KV - ISOLAÇÃO HEPR 90°C - BAIXA EMISSÃO DE FUMAÇA E GASES - COR VERDE</t>
  </si>
  <si>
    <t>CABO DE COBRE FLEXÍVEL DE 6 MM², ISOLAMENTO 0,6/1KV - ISOLAÇÃO HEPR 90°C - BAIXA EMISSÃO DE FUMAÇA E GASES - COR PRETA</t>
  </si>
  <si>
    <t>CABO DE COBRE FLEXÍVEL DE 2,5 MM², ISOLAMENTO 750 V - ISOLAÇÃO LSHF/A 70°C - BAIXA EMISSÃO DE FUMAÇA E GASES - COR PRETA</t>
  </si>
  <si>
    <t>3.3.6</t>
  </si>
  <si>
    <t>LUMINÁRIAS E ACESSÓRIOS</t>
  </si>
  <si>
    <t>CABO DE COBRE FLEXÍVEL DE 2,5 MM², ISOLAMENTO 750 V - ISOLAÇÃO LSHF/A 70°C - BAIXA EMISSÃO DE FUMAÇA E GASES - COR AMARELO</t>
  </si>
  <si>
    <t>CABO DE COBRE FLEXÍVEL DE 2,5 MM², ISOLAMENTO 750 V - ISOLAÇÃO LSHF/A 70°C - BAIXA EMISSÃO DE FUMAÇA E GASES - COR VERDE</t>
  </si>
  <si>
    <t>CONJUNTO 01 INTERRUPTOR MONOPOLAR SIMPLES COM 1 TECLA E PLACA - REF: TRAMONTINA</t>
  </si>
  <si>
    <t>ILUMINAÇÃO E TOMADAS</t>
  </si>
  <si>
    <t>10.4</t>
  </si>
  <si>
    <t>10.3</t>
  </si>
  <si>
    <t>1.10</t>
  </si>
  <si>
    <t>DISCIPLINA</t>
  </si>
  <si>
    <t>CUSTO DA PLANILHA</t>
  </si>
  <si>
    <t>CIVIL</t>
  </si>
  <si>
    <t>ELÉTRICA</t>
  </si>
  <si>
    <t>INSTRUÇÕES DE PREENCHIMENTO DAS PLANILHAS</t>
  </si>
  <si>
    <t>- ESTA PLANILHA COM INSTRUÇÕES GERAIS DE PREENCHIMENTO</t>
  </si>
  <si>
    <t>TODAS AS PLANILHAS POSSUEM CÉLULAS BLOQUEADAS QUE ASSIM DEVEM PERMANECER.</t>
  </si>
  <si>
    <t>TODOS OS CUSTOS UNITÁRIOS DEVEM SER PREENCHIDOS COM ATÉ 2 CASAS DECIMAIS.</t>
  </si>
  <si>
    <t>TODOS OS CÁLCULOS NECESSÁRIOS SERÃO FEITOS DE FORMA AUTOMÁTICA POR FÓRMULAS NAS CÉLULAS BLOQUEADAS.</t>
  </si>
  <si>
    <t>CUSTOS, COMPOSIÇÃO DE BDI E PREÇOS UNITÁRIOS SERÃO AVALIADOS PELA COMISSÃO DE LICITAÇÃO QUE PODERÁ REALIZAR DILIGÊNCIAS PARA FINS DE VERIFICAÇÃO DE EVENTUAIS PREÇOS EXCESSIVOS E/OU INEXEQUÍVEIS.</t>
  </si>
  <si>
    <t>ESPAÇO PARA INSERÇÃO DO LOGOTIPO DA EMPRESA</t>
  </si>
  <si>
    <t>PLANILHA PROPOSTA DE CUSTOS UNITÁRIOS</t>
  </si>
  <si>
    <t>EMPRESA LICITANTE:</t>
  </si>
  <si>
    <t>VERIFICAÇÃO DE PREÇOS POR ITEM
(UNITÁRIO E TOTAL)</t>
  </si>
  <si>
    <t>QTDADE</t>
  </si>
  <si>
    <t>CUSTO
UNIT. MAT/
EQUIP.</t>
  </si>
  <si>
    <t>CUSTO
UNITÁRIO
MÃO DE OBRA</t>
  </si>
  <si>
    <t>CUSTO TOTAL MAT/
EQUIP.</t>
  </si>
  <si>
    <t>CUSTO TOTAL MÃO DE OBRA</t>
  </si>
  <si>
    <t>CUSTO TOTAL MAT./EQUIP. + MÃO DE OBRA</t>
  </si>
  <si>
    <t>PREÇO UNITÁRIO TOTAL MAT./EQUIP. + MÃO DE OBRA (INCLUSIVE BDI)</t>
  </si>
  <si>
    <t>PREÇO TOTAL MAT./EQUIP. + MÃO DE OBRA (INCLUSIVE BDI)</t>
  </si>
  <si>
    <t>PLANILHA RESUMO DA PROPOSTA</t>
  </si>
  <si>
    <t>DATA DA PROPOSTA:</t>
  </si>
  <si>
    <t>BDI (%) APLICADO</t>
  </si>
  <si>
    <t>BDI EM REAIS</t>
  </si>
  <si>
    <t>PREÇO
(CUSTO + BDI)</t>
  </si>
  <si>
    <t>RESUMO GERAL</t>
  </si>
  <si>
    <t>Nome do Representante Legal da Empresa:</t>
  </si>
  <si>
    <t>CPF.:</t>
  </si>
  <si>
    <t>COBERTURA</t>
  </si>
  <si>
    <t>TOTAL GERAL DA DISCIPLINA</t>
  </si>
  <si>
    <t>01/04</t>
  </si>
  <si>
    <t>02/04</t>
  </si>
  <si>
    <t>5.2.3</t>
  </si>
  <si>
    <t>5.2.4</t>
  </si>
  <si>
    <t>5.2.5</t>
  </si>
  <si>
    <t>TAXA DE MOBILIZAÇÃO E DESMOBILIZAÇÃO DE EQUIPAMENTOS PARA EXECUÇÃO DE SONDAGEM</t>
  </si>
  <si>
    <t>RECOMPOSIÇÕES</t>
  </si>
  <si>
    <t>TAXA DE MOBILIZAÇÃO E DESMOBILIZAÇÃO DE EQUIPAMENTOS PARA EXECUÇÃO DE REBAIXAMENTO DE LENÇOL FREÁTICO</t>
  </si>
  <si>
    <t>LOCAÇÃO DE CONJUNTO DE BOMBEAMENTO A VÁCUO PARA REBAIXAMENTO DE LENÇOL FREÁTICO, COM ATÉ 50 PONTEIRAS E POTÊNCIA ATÉ 15 HP, MÍNIMO 30 DIAS</t>
  </si>
  <si>
    <t>CJxDI</t>
  </si>
  <si>
    <t xml:space="preserve">CONCRETO FCK=30MPA - USINADO E BOMBEÁVEL </t>
  </si>
  <si>
    <t>LONA PLÁSTICA</t>
  </si>
  <si>
    <t>CAMADA DE ROLAMENTO EM CONCRETO BETUMINOSO USINADO QUENTE - CBUQ (INCLUSIVE TRANSPORTE)</t>
  </si>
  <si>
    <t>CONCRETO ASFÁLTICO USINADO A QUENTE - BINDER (INCLUSIVE TRANSPORTE)</t>
  </si>
  <si>
    <t>IMPRIMAÇÃO BETUMINOSA LIGANTE</t>
  </si>
  <si>
    <t>IMPRIMAÇÃO BETUMINOSA IMPERMEABILIZANTE</t>
  </si>
  <si>
    <t>SARJETA OU SARJETÃO MOLDADO NO LOCAL, TIPO PMSP EM CONCRETO COM FCK 25 MPA</t>
  </si>
  <si>
    <t>CONCRETO - ENSAIO DE RUPTURA A COMPRESSÃO- CORPO DE PROVA</t>
  </si>
  <si>
    <t>ADITIVO CRISTALIZANTE PARA IMPERMEABILIZAÇÃO DO CONCRETO (POR ADIÇÃO NA USINA)</t>
  </si>
  <si>
    <t>ARGAMASSA GRAUTE</t>
  </si>
  <si>
    <t>PISO/ PASSEIO DE CONCRETO, INCLUINDO O PREPARO DA CAIXA, LASTRO DE BRITA E A MÃO DE OBRA REFERENTE AOS SERVIÇOS NO CONCRETO: LANÇAMENTO E ACABAMENTO (RIPADO E DESEMPENADO) EXCLUSIVE O FORNECIMENTO DO CONCRETO</t>
  </si>
  <si>
    <t>DEMOLIÇÃO DE PAVIMENTAÇÃO ASFÁLTICA, CAPA E BASE - MANUAL</t>
  </si>
  <si>
    <t>DRENO COM AREIA GROSSA</t>
  </si>
  <si>
    <t>REATERRO MANUAL APILOADO SEM CONTROLE DE COMPACTAÇÃO</t>
  </si>
  <si>
    <t>ESTRUTURA DA CAIXA</t>
  </si>
  <si>
    <t>CONCRETO USINADO, FCK = 40 MPA - PARA BOMBEAMENTO</t>
  </si>
  <si>
    <t>TAMPAS</t>
  </si>
  <si>
    <t>FORNECIMENTO E INSTALAÇÃO DE TAMPÃO DE FERRO FUNDIDO, COM TAMPA ARTICULADA, DE 1000MM X 1000MM, CLASSE D400 (RUPTURA&gt;400KN)</t>
  </si>
  <si>
    <t>EQUIPAMENTOS DE MANUTENÇÃO</t>
  </si>
  <si>
    <t>GUINCHO / PÓRTICO MÓVEL COM TALHA ELÉTRICA
CAPACIDADE: 500KG
POTENCIA: 3,0CV
TENSÃO: 220V</t>
  </si>
  <si>
    <t>03/04</t>
  </si>
  <si>
    <t>2.2.4</t>
  </si>
  <si>
    <t>TESTES, COMISSIONAMENTOS, STARTUPS E TREINAMENTOS</t>
  </si>
  <si>
    <t>CAIXA DE PASSAGEM E TAMPA PRÉ-MOLDADAS EM CONCRETO, SEM FUNDO, 30X30CM</t>
  </si>
  <si>
    <t>TOMADAS INTERRUPTORES E ACESSÓRIOS - REF.:  MÓDULO LIZ - EM CODUTELE</t>
  </si>
  <si>
    <t>HASTE DE ATERRAMENTO DE 3/4" X 3 M</t>
  </si>
  <si>
    <t>SOLDA EXOTÉRMICA CONEXÃO CABO-HASTE NA LATERAL, BITOLA DO CABO DE 25MM² A 70MM² PARA HASTE DE 5/8" E 3/4"</t>
  </si>
  <si>
    <t>04/04</t>
  </si>
  <si>
    <t>- 4 PLANILHAS QUE DIVIDEM O PROJETO EM DISCIPLINAS</t>
  </si>
  <si>
    <t>DOP-A1024-PE-AT-GE-LI-0002_00</t>
  </si>
  <si>
    <t>P1024 - CAIXA DE RETARDO CPS</t>
  </si>
  <si>
    <t>AUTOMAÇÃO</t>
  </si>
  <si>
    <t>AUTOMAÇÃO - P1024 - CAIXA DE RETARDO CPS</t>
  </si>
  <si>
    <t>SERVIÇOS - GERAL</t>
  </si>
  <si>
    <t>1.1.3</t>
  </si>
  <si>
    <t>1.1.4</t>
  </si>
  <si>
    <t>1.1.5</t>
  </si>
  <si>
    <t>DETALHAMENTO DOS PAINÉIS DE AUTOMAÇÃO
Elaboração dos projetos mecanicos e elétricos dos painéis elétricos e/ou de automação.
Conforme memorial descritivo DI-A1024-PE-AT-GE-MD-0001</t>
  </si>
  <si>
    <t>TESTES E COMISSIONAMENTO DO SISTEMA.
Considerar testes e comissionamentos individuais para cada sistema obejto do escopo de fornecimento
Conforme memorial descritivo DI-A1024-PE-AT-GE-MD-0001</t>
  </si>
  <si>
    <t>START UP DO SISTEMA (SISTEMA EM MANUAL E AUTOMÁTICO)
Considerar start up individuais para cada sistema obejto do escopo de fornecimento
Conforme memorial descritivo DI-A1024-PE-AT-GE-MD-0001</t>
  </si>
  <si>
    <t>TREINAMENTOS DOS OPERADORES DO SISTEMA 
Considerar treinamentos individuais para cada sistema obejto do escopo de fornecimento.
Considerar 10 DIAS ACOMPANHAMENTO E TREINAMENTO para cada sistema.
Conforme memorial descritivo DI-A1024-PE-AT-GE-MD-0001</t>
  </si>
  <si>
    <t>CAIXA DE RETARDO DE EFLUENTES (50+50m³ - CPS)</t>
  </si>
  <si>
    <t>1.2.2</t>
  </si>
  <si>
    <t>1.2.3</t>
  </si>
  <si>
    <t>1.2.4</t>
  </si>
  <si>
    <t>SISTEMA EXISTENTE - CAG:
ADEQUAÇÃO DO SOFTWARE - SUPERVISÓRIO ELIPSE E3
Realizar adequação na lógica existente para atendimento ao sistema e demais necessidades. Seguindo os padrões de blocos e lógica utilizados no IB
Conforme memorial descritivo DI-A1024-PE-AT-GE-MD-0001</t>
  </si>
  <si>
    <t>CONFIGURAÇÃO DO SOFTWARE CLP - ROCKWELL
Seguindo os padrões de blocos e lógica utilizados no IB
Conforme memorial descritivo DI-A1024-PE-AT-GE-MD-0001</t>
  </si>
  <si>
    <t>CONFIGURAÇÃO DO SOFTWARE IHM - ROCKWELL
Seguindo os padrões de telas, blocos, e funções utilizados no IB
Conforme memorial descritivo DI-A1024-PE-AT-GE-MD-0001</t>
  </si>
  <si>
    <t>CONFIGURAÇÃO E PARAMETRIZAÇÃO DOS INVERSORES DE FREQUÊNCIA WEG
Conforme memorial descritivo DI-A1024-PE-AT-GE-MD-0001</t>
  </si>
  <si>
    <t>MATERIAL E MÃO DE OBRA DE INFRAESTRUTURA 
DEVE-SE CONSIDERAR MÃO DE OBRA DE MONTAGEM DE TODA INFRAESTRUTURA, LANÇAMENTO DE CABOS E INSTALAÇÃO / INTERLIGAÇÃO DOS EQUIPAMENTOS EM CAMPO E PARTE DO ESCOPO DE AUTOMAÇÃO.</t>
  </si>
  <si>
    <t>ELETROCALHAS E ACESSÓRIOS</t>
  </si>
  <si>
    <t>2.1.1.1</t>
  </si>
  <si>
    <t>2.1.1.2</t>
  </si>
  <si>
    <t>2.1.1.3</t>
  </si>
  <si>
    <t>ELETROCALHA PERFURADA GALVANIZADA A FOGO, 100X100 MM, COM FORNECIMENTO, TRANSPORTE E INSTALAÇÃO</t>
  </si>
  <si>
    <t>TAMPA DE ENCAIXE PARA ELETROCALHA, GALVANIZADA A FOGO, L= 100 MM, COM FORNECIMENTO, TRANSPORTE E INSTALAÇÃO</t>
  </si>
  <si>
    <t>SUPORTE PARA ELETROCALHA, GALVANIZADO A FOGO, 100X100 MM, COM FORNECIMENTO, TRANSPORTE E INSTALAÇÃO</t>
  </si>
  <si>
    <t>2.2.2.1</t>
  </si>
  <si>
    <t>2.2.2.2</t>
  </si>
  <si>
    <t>2.2.2.3</t>
  </si>
  <si>
    <t>2.2.2.4</t>
  </si>
  <si>
    <t>2.2.2.5</t>
  </si>
  <si>
    <t>VERGALHÃO COM ROSCA, PORCA E ARRUELA DE DIÂMETRO 1/4´ (TIRANTE), COM FORNECIMENTO, TRANSPORTE E INSTALAÇÃO</t>
  </si>
  <si>
    <t>CHUMBADOR COM PARAFUSO CABEÇA SEXTAVADA Ø1/4'' , COM FORNECIMENTO, TRANSPORTE E INSTALAÇÃO</t>
  </si>
  <si>
    <t>PERFILADO PERFURADO 38 X 38 MM EM CHAPA 14 PRÉ-ZINCADA, COM ACESSÓRIOS</t>
  </si>
  <si>
    <t>MÃO FRANCESA SIMPLES, GALVANIZADA A FOGO, L= 100 MM, COM FORNECIMENTO, TRANSPORTE E INSTALAÇÃO</t>
  </si>
  <si>
    <t>GRAMPO TIPO ´C´ DIÂMETRO 3/8`, COM BALANCIM TAMANHO GRANDE, COM FORNECIMENTO, TRANSPORTE E INSTALAÇÃO</t>
  </si>
  <si>
    <t>ELETRODUTO E ACESSÓRIOS</t>
  </si>
  <si>
    <t>2.2.3.1</t>
  </si>
  <si>
    <t>2.2.3.2</t>
  </si>
  <si>
    <t>2.2.3.3</t>
  </si>
  <si>
    <t>2.2.3.4</t>
  </si>
  <si>
    <t>2.2.3.5</t>
  </si>
  <si>
    <t>ELETRODUTO GALVANIZADO A QUENTE CONFORME NBR5598 - 1´ , COM FORNECIMENTO, TRANSPORTE E INSTALAÇÃO</t>
  </si>
  <si>
    <t>ELETRODUTO GALVANIZADO A QUENTE CONFORME NBR5598 - 2´ , COM FORNECIMENTO, TRANSPORTE E INSTALAÇÃO</t>
  </si>
  <si>
    <t>CONDULETE METÁLICO DE 2´, COM FORNECIMENTO, TRANSPORTE E INSTALAÇÃO</t>
  </si>
  <si>
    <t>CONDULETE METÁLICO DE 1´, COM FORNECIMENTO, TRANSPORTE E INSTALAÇÃO</t>
  </si>
  <si>
    <t>BRAÇADEIRA PARA FIXAÇÃO DE ELETRODUTO, ATÉ 4´, COM FORNECIMENTO, TRANSPORTE E INSTALAÇÃO</t>
  </si>
  <si>
    <t>CABOS E ACESSÓRIOS</t>
  </si>
  <si>
    <t>CABO FLEXÍVEL PVC-750V - 3 CONDUTORES - 2,5MM2, COM FORNECIMENTO, TRANSPORTE E INSTALAÇÃO</t>
  </si>
  <si>
    <t>MULTICABO DE INSTRUMENTAÇÃO, ENCORDOAMENTO CLASSE 2, ISOLAÇÃO EM PVC/E, COM BLINDAGEM ELETROSTÁTICA TOTAL, COM ARMAÇÃO DE TRANÇA DE FIOS DE AÇO GALVANIZADO OU FITAS DE AÇO, CLASSE DE TENSÃO 300V - #4x1,00MM² , COM FORNECIMENTO, TRANSPORTE E INSTALAÇÃO</t>
  </si>
  <si>
    <t>MULTICABO DE INSTRUMENTAÇÃO, ENCORDOAMENTO CLASSE 2, ISOLAÇÃO EM PVC/E, COM BLINDAGEM ELETROSTÁTICA TOTAL, COM ARMAÇÃO DE TRANÇA DE FIOS DE AÇO GALVANIZADO OU FITAS DE AÇO, CLASSE DE TENSÃO 300V - #10x1,00MM², COM FORNECIMENTO, TRANSPORTE E INSTALAÇÃO</t>
  </si>
  <si>
    <t xml:space="preserve">MULTICABO DE INSTRUMENTAÇÃO, ENCORDOAMENTO CLASSE 2, ISOLAÇÃO EM PVC/E, COM BLINDAGEM ELETROSTÁTICA TOTAL, COM ARMAÇÃO DE TRANÇA DE FIOS DE AÇO GALVANIZADO OU FITAS DE AÇO, CLASSE DE TENSÃO 300V - 1C(#2x1,00MM²) + SHIELD - </t>
  </si>
  <si>
    <t xml:space="preserve">MULTICABO DE INSTRUMENTAÇÃO, ENCORDOAMENTO CLASSE 2, ISOLAÇÃO EM PVC/E, COM BLINDAGEM ELETROSTÁTICA TOTAL, COM ARMAÇÃO DE TRANÇA DE FIOS DE AÇO GALVANIZADO OU FITAS DE AÇO, CLASSE DE TENSÃO 300V - 1C(#4x1,00MM²) + SHIELD - </t>
  </si>
  <si>
    <t>FIBRA ÓPTICA TIPO MONOMODO - CABO ÓPTICO CFOA-SM-DD-S 02F (ABNT);  Cabo Óptico Dielétrico com Fibra Monomodo (SM G.652) para Aplicação Subterrânea em Duto e Aérea Espinado em Redes de Distribuição/Backbone. Construção: Tubo Loose, Núcleo Seco, conforme NBR 14566; Número de fibras: 2. , COM FORNECIMENTO, TRANSPORTE E INSTALAÇÃO</t>
  </si>
  <si>
    <t>2.2.4.1</t>
  </si>
  <si>
    <t>2.2.4.2</t>
  </si>
  <si>
    <t>2.2.4.3</t>
  </si>
  <si>
    <t>2.2.4.4</t>
  </si>
  <si>
    <t>2.2.4.5</t>
  </si>
  <si>
    <t>2.2.4.6</t>
  </si>
  <si>
    <t>PAINÉIS, HARDWARE E ACESSÓRIOS</t>
  </si>
  <si>
    <t>3.1.2.1</t>
  </si>
  <si>
    <t>3.1.2.2</t>
  </si>
  <si>
    <t>3.1.2.3</t>
  </si>
  <si>
    <t>FORNECIMENTO DE INSTRUMENTOS
Mão de obra de montagem dos instrumentos e acessórios necessários para o funcionamento do sistema.
CONFORME MEMORIAL DESCRITIVO DI-A1024-PE-AT-CRE-MD-0001</t>
  </si>
  <si>
    <t>TRANSMISSOR INDICADOR DE NÍVEL / PRESSÃO SUBMERSÍVEL, em inox, para caixa de líquido efluente, em temperatura superior a 85°C, com presença de vapor e umidade. Range  0 - 100%, alimentação elétrica 220Vac, sinal de saída em 4-20mA, IP68, O INSTRUMENTO DEVE ATENDER ALTURA DE 3 METROS PARA MEDIÇÃO DOS NÍVEIS. O INSTRUMENTO FICARÁ SUBMERSO E A UMA TEMPERATURA DE ATÉ 60°C. - COM FORNECIMENTO, TRANSPORTE E INSTALAÇÃO
Conforme memorial descritivo DOP-A1024-PE-AT-GE-MD-0001
Conforme lista de instrumentos - DOP-A1024-PE-AT-CRE-LI-0001</t>
  </si>
  <si>
    <t>CHAVE DE NÍVEL SUBMERSÍVEL, para caixa de líquidos efluentes, em temperatura superior a 85°C, com presença de vapor e umidade, material Aço Inoxidável AISI 304, alimentação elétrica 220 Vca, sinal de saída tipo SPDT, IP68. MEDIÇÃO MÍNIMO 03 NÍVEIS - A CHAVE DEVE ATENDER ALTURA DE 3 METROS PARA MEDIÇÃO DOS NÍVEIS. O INSTRUMENTO FICARÁ SUBMERSO E A UMA TEMPERATURA DE ATÉ 60°C. - COM FORNECIMENTO, TRANSPORTE E INSTALAÇÃO
Conforme memorial descritivo DOP-A1024-PE-AT-GE-MD-0001
Conforme lista de instrumentos - DOP-A1024-PE-AT-CRE-LI-0001</t>
  </si>
  <si>
    <t>TRANSMISSOR INDICADOR DE TEMPERATURA, tipo PT-100, para tanque de líquido em temperatura superior a 85°C, com presença de vapor e umidade, material Aço Inoxidável AISI 304, range 0 a 150°C, temperatura de operação 25°C- 100°C, alimentação elétrica 220Vca, sinal de saída 4-20mA, IP68. - COM FORNECIMENTO, TRANSPORTE E INSTALAÇÃO
Conforme memorial descritivo DOP-A1024-PE-AT-GE-MD-0001
Conforme lista de instrumentos - DOP-A1024-PE-AT-CRE-LI-0001</t>
  </si>
  <si>
    <t>3.1.1.1</t>
  </si>
  <si>
    <t>SERVIÇOS</t>
  </si>
  <si>
    <t>GERAL</t>
  </si>
  <si>
    <t>MONTAGEM DE INFRAESTRUTURA DE CAMPO E INSTALAÇÃO DOS EQUIPAMENTOS / INSTRUMENTOS DE TODOS OS SISTEMAS
Devem ser considerados todos os sistemas objetos do escopo de fornecimento.
Mão de obra de montagem de toda infraestrutura, lançamento de cabos e instalação / interligação dos equipamentos em campo e parte do escopo de automação</t>
  </si>
  <si>
    <t>FUSÃO FIBRA ÓPTICA
MÃO DE OBRA E FORNECIMENTO DE ACESSÓRIOS PARA REALIZAÇÃO DE FUSÃO DA FIBRA ÓPTICA.
CONFORME PROJETO</t>
  </si>
  <si>
    <t>DOP-A1024-PB-CV-LM-0001-R00</t>
  </si>
  <si>
    <t>CIVIL - P1024 - CAIXA DE RETARDO CPS</t>
  </si>
  <si>
    <t>MOBILIZAÇÃO E ADMINISTRAÇÃO LOCAL PARA OBRA DE PEQUENO PORTE</t>
  </si>
  <si>
    <t>UNIDXMÊS</t>
  </si>
  <si>
    <t>SERVIÇOS DE ENGENHARIA E LEVANTAMENTO</t>
  </si>
  <si>
    <t>1.3.3</t>
  </si>
  <si>
    <t>SONDAGEM DO TERRENO À PERCUSSÃO (MÍNIMO DE 30 M)</t>
  </si>
  <si>
    <t>MAPEAMENTO DE SUBSOLO POR GEORADAR</t>
  </si>
  <si>
    <t>DEMOLIÇÕES E RECOMPOSIÇÕES</t>
  </si>
  <si>
    <t>DEMOLIÇÕES</t>
  </si>
  <si>
    <t>ÁREA DE IMPLANTAÇÃO DA CAIXA</t>
  </si>
  <si>
    <t>DESMONTE (LEVANTAMENTO) MECANIZADO DE PAVIMENTO EM PARALELEPÍPEDO OU LAJOTA DE CONCRETO, INCLUSIVE CARREGAMENTO, TRANSPORTE ATÉ 1 QUILÔMETRO E DESCARREGAMENTO</t>
  </si>
  <si>
    <t>TRANSPORTE DE ENTULHO POR CAMINHÃO BASCULANTE, A PARTIR DE 1KM</t>
  </si>
  <si>
    <t>M3XKM</t>
  </si>
  <si>
    <t>2.1.2.1</t>
  </si>
  <si>
    <t>2.1.2.2</t>
  </si>
  <si>
    <t>2.1.2.3</t>
  </si>
  <si>
    <t>2.1.2.4</t>
  </si>
  <si>
    <t>2.1.2.5</t>
  </si>
  <si>
    <t>2.1.2.6</t>
  </si>
  <si>
    <t>2.1.2.7</t>
  </si>
  <si>
    <t>TRECHOS HORIZONTAIS ESCAVADOS</t>
  </si>
  <si>
    <t>DEMOLIÇÃO DE PAVIMENTO DE CONCRETO, SARJETA OU SARJETÃO, INCLUI CARGA EM CAMINHÃO</t>
  </si>
  <si>
    <t>ESCAVAÇÃO MANUAL EM SOLO DE 1ª E 2ª CATEGORIA EM CAMPO ABERTO</t>
  </si>
  <si>
    <t>LASTRO DE BRITA</t>
  </si>
  <si>
    <t>2.2.1.1</t>
  </si>
  <si>
    <t>2.2.1.2</t>
  </si>
  <si>
    <t>2.2.1.3</t>
  </si>
  <si>
    <t>2.2.1.4</t>
  </si>
  <si>
    <t>RECOMPOSIÇÃO DE PAVIMENTO CALÇADA</t>
  </si>
  <si>
    <t>ARMADURA EM TELA SOLDADA DE AÇO (TELAS E TRELIÇAS)</t>
  </si>
  <si>
    <t>Q-61</t>
  </si>
  <si>
    <t>2.2.2.6</t>
  </si>
  <si>
    <t>2.2.2.7</t>
  </si>
  <si>
    <t>2.2.2.8</t>
  </si>
  <si>
    <t>RECOMPOSIÇÃO DE PAVIMENTO ASFÁLTICO</t>
  </si>
  <si>
    <t>COMPACTAÇÃO DO SUBLEITO MÍNIMO DE 95% DO PN</t>
  </si>
  <si>
    <t>BASE DE BRITA GRADUADA</t>
  </si>
  <si>
    <t>GUIA PRÉ-MOLDADA RETA TIPO PMSP 100 - FCK=25MPa</t>
  </si>
  <si>
    <t>MOVIMENTAÇÃO DE TERRA</t>
  </si>
  <si>
    <t>ESCAVAÇÕES</t>
  </si>
  <si>
    <t>ESCORAMENTO COM ESTACAS PRANCHAS METÁLICAS - PROFUNDIDADE ATÉ 6 M</t>
  </si>
  <si>
    <t>ESCAVAÇÃO MECANIZADA DE VALAS OU CAVAS COM PROFUNDIDADE ACIMA DE 4 M, COM ESCAVADEIRA HIDRÁULICA</t>
  </si>
  <si>
    <t>REATERRO COMPACTADO MECANIZADO DE VALA OU CAVA COM COMPACTADOR</t>
  </si>
  <si>
    <t xml:space="preserve">CARGA MECANIZADA E REMOÇÃO DE TERRA, INCLUSIVE TRANSPORTE ATÉ 1KM  </t>
  </si>
  <si>
    <t>TRANSPORTE DE TERRA POR CAMINHÃO BASCULANTE, A PARTIR DE 1KM</t>
  </si>
  <si>
    <t>TAXA DE DESTINAÇÃO DE RESÍDUO SÓLIDO EM ATERRO, TIPO SOLO/ TERRA</t>
  </si>
  <si>
    <t>ESTRUTURA - ELEMENTOS DE CONCRETO</t>
  </si>
  <si>
    <t>4.1.5</t>
  </si>
  <si>
    <t>4.1.6</t>
  </si>
  <si>
    <t>4.1.7</t>
  </si>
  <si>
    <t>4.1.8</t>
  </si>
  <si>
    <t>4.1.9</t>
  </si>
  <si>
    <t>4.1.10</t>
  </si>
  <si>
    <t>LASTRO DE CONCRETO - 150KG CIM/M3 (INTERNO E EXTERNO)</t>
  </si>
  <si>
    <t>FORMA EM MADEIRA COMUM PARA FUNDAÇÃO</t>
  </si>
  <si>
    <t>ARMADURA EM BARRA DE AÇO CA-50 (A OU B) FYK = 500 MPA</t>
  </si>
  <si>
    <t>LANÇAMENTO E ADENSAMENTO DE CONCRETO OU MASSA POR BOMBEAMENTO</t>
  </si>
  <si>
    <t>5.1.5</t>
  </si>
  <si>
    <t>5.4</t>
  </si>
  <si>
    <t>5.4.1</t>
  </si>
  <si>
    <t>5.4.2</t>
  </si>
  <si>
    <t>5.4.3</t>
  </si>
  <si>
    <t>5.4.4</t>
  </si>
  <si>
    <t>5.4.5</t>
  </si>
  <si>
    <t>5.4.6</t>
  </si>
  <si>
    <t>ABRIGO DE PAINÉIS</t>
  </si>
  <si>
    <t>ESTRUTURA</t>
  </si>
  <si>
    <t>ALVENARIA DE BLOCO DE CONCRETO ESTRUTURAL 14 CM - CLASSE B</t>
  </si>
  <si>
    <t>ARMADURA EM TELA SOLDADA DE AÇO</t>
  </si>
  <si>
    <t>REGULARIZAÇÃO COM ARGAMASSA DE CIMENTO E AREIA - TRAÇO 1:3, ESPESSURA MÉDIA 30MM</t>
  </si>
  <si>
    <t>ACABAMENTOS</t>
  </si>
  <si>
    <t>CHAPISCO</t>
  </si>
  <si>
    <t>REBOCO</t>
  </si>
  <si>
    <t>TINTA ACRÍLICA TEXTURADA</t>
  </si>
  <si>
    <t>PINTURA PROTETORA COM TINTA A BASE DE EPÓXI (PARA ARGAMASSA IMPERMEÁVEL)</t>
  </si>
  <si>
    <t>ESQUADRIAS</t>
  </si>
  <si>
    <t>CAIXILHO EM ALUMÍNIO TIPO VENEZIANA, SOB MEDIDA</t>
  </si>
  <si>
    <t>PORTA VENEZIANA DE ABRIR EM ALUMÍNIO, SOB MEDIDA</t>
  </si>
  <si>
    <t>GALVANIZAÇÃO ELETROLÍTICA (ENTRE 8 E 10 MÍCRONS) EM PEÇAS DE FERRO ACAB. BRANCO</t>
  </si>
  <si>
    <t>TELHAMENTO EM CHAPA DE AÇO PRÉ-PINTADA COM EPÓXI E POLIÉSTER, TIPO SANDUÍCHE, ESPESSURA DE 0,50 MM, COM POLIISOCIANURATO (PIR)</t>
  </si>
  <si>
    <t>CALHA, RUFO, AFINS EM CHAPA GALVANIZADA Nº 26 - CORTE 0,50 M</t>
  </si>
  <si>
    <t>ESMALTE SINTÉTICO - EXTERIOR DE CALHAS, RUFOS E CONDUTORES</t>
  </si>
  <si>
    <t>ESTRUTURA METÁLICA</t>
  </si>
  <si>
    <t>PLATAFORMA PARA TROCADOR DE CALOR</t>
  </si>
  <si>
    <t>SUPERFÍCIE INTERNA DA CAIXA</t>
  </si>
  <si>
    <t>IMPERMEABILIZAÇÃO EM FIBRA DE VIDRO</t>
  </si>
  <si>
    <t>9.4</t>
  </si>
  <si>
    <t>9.5</t>
  </si>
  <si>
    <t>9.6</t>
  </si>
  <si>
    <t>9.7</t>
  </si>
  <si>
    <t>SISTEMA HIDROMECÂNICO DA CAIXA DE RETARDO</t>
  </si>
  <si>
    <t>BOMBA DE RECALQUE SUBMERSÍVEL
VAZÃO: 26,00 m³/h
HM: 8,00m
POTÊNCIA: 2,4 CV
TEMP.: 60°
A1024-BB001-H E A1024-BB002-H</t>
  </si>
  <si>
    <t>BOMBA DE RECALQUE SUBMERSÍVEL
VAZÃO: 25,00 M³/h
HM: 10,00m
POTÊNCIA: 3CV
TEMP.: 60°
A1024-BB003-H E A1024-BB004-H</t>
  </si>
  <si>
    <t>TUBO DE FERRO FUNDIDO CLASSE K-9 COM JUNTA ELÁSTICA, DN= 80MM, INCLUSIVE CONEXÕES</t>
  </si>
  <si>
    <t>TUBO DE AÇO INOX SCH 10S, LIGA AISI 304, COM COSTURA E ACABAMENTO EXTERNO POLIDO, INCLUSIVE CONEXÕES - DN 3"</t>
  </si>
  <si>
    <t>VÁLVULA DE GAVETA EM FERRO FUNDIDO, FLANGEADA COM VOLANTE,  DN= 3"</t>
  </si>
  <si>
    <t>VÁLVULA DE RETENÇÃO TIPO PORTINHOLA SIMPLES EM FERRO FUNDIDO, FLANGEADA, DN= 3"</t>
  </si>
  <si>
    <t>VÁLVULA DE RETENÇÃO TIPO PORTINHOLA SIMPLES EM FERRO FUNDIDO, FLANGEADA, DN=80mm</t>
  </si>
  <si>
    <t>ADEQUAÇÕES INTERNAS E TRECHOS EXTERNOS</t>
  </si>
  <si>
    <t>10.5</t>
  </si>
  <si>
    <t>10.6</t>
  </si>
  <si>
    <t>10.7</t>
  </si>
  <si>
    <t>10.8</t>
  </si>
  <si>
    <t>10.9</t>
  </si>
  <si>
    <t>10.10</t>
  </si>
  <si>
    <t>BOMBA CENTRÍFUGA EM INOX COM COXIM AMORTECEDOR
VAZÃO: 7,5 m³
HM: 15,00m
POTÊNCIA: 3CV
TEMP.: 100°
A1024-BB005-H e A1024-BB006-H</t>
  </si>
  <si>
    <t>BOMBA DE RECALQUE SUBMERSÍVEL 
VAZÃO: 25,2 m³/h
HM: 10,00m
POTÊNCIA: 1CV
A1024-BB007-H e A1024-BB008-H</t>
  </si>
  <si>
    <t>VÁLVULA DE RETENÇÃO HORIZONTAL EM AÇO INOX, DN= 50MM/2"</t>
  </si>
  <si>
    <t>VÁLVULA DE RETENÇÃO HORIZONTAL EM AÇO INOX, DN= 75MM/3"</t>
  </si>
  <si>
    <t>VÁLVULA DE RETENÇÃO HORIZONTAL EM AÇO INOX, DN= 100MM/4"</t>
  </si>
  <si>
    <t>TUBO DE AÇO INOX SCH 10S, LIGA AISI 304, COM COSTURA E ACABAMENTO EXTERNO POLIDO, INCLUSIVE CONEXÕES - DN 4"</t>
  </si>
  <si>
    <t>TUBO DE AÇO INOX SCH 10S, LIGA AISI 304, COM COSTURA E ACABAMENTO EXTERNO POLIDO, INCLUSIVE CONEXÕES - DN 6"</t>
  </si>
  <si>
    <t>TUBO DE AÇO INOX SCH 10S, LIGA AISI 304, COM COSTURA E ACABAMENTO EXTERNO POLIDO, INCLUSIVE CONEXÕES - DN 12"</t>
  </si>
  <si>
    <t>ISOLAMENTO TÉRMICO DE TUBULAÇÃO COM ESPUMA ELASTOMÉRICA AUTO EXTINGUÍVEL E ACABAMENTO EM FOLHA DE ALUMÍNIO CORRUGADA</t>
  </si>
  <si>
    <t>CAIXAS DE INSPEÇÃO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</si>
  <si>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</si>
  <si>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</si>
  <si>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</si>
  <si>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</si>
  <si>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</si>
  <si>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</si>
  <si>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</si>
  <si>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</si>
  <si>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CAIXA DE INSPEÇÃO EM ALVENARIA MEDIDAS INTERNAS 0,80 M X 0,80 M, COM TAMPA E FUNDO EM CONCRETO ARMADO FCK=30 MPA, COM TAMPÃO EM FERRO FUNDIDO CLASSE D400, FACE INTERNA ACABADA COM ARGAMASSA IMPERMEABILIZANTE, COM PROFUNDIDADE DE ATÉ 1,00  METRO</t>
  </si>
  <si>
    <t>REATERRO DE VALAS, INCLUSIVE COMPACTAÇÃO</t>
  </si>
  <si>
    <t>LASTRO DE AREIA</t>
  </si>
  <si>
    <t xml:space="preserve"> SERVIÇOS FINAIS E LIMPEZA GERAL DE OBRA</t>
  </si>
  <si>
    <t>DI-A1024-PE-EL-LM-0001_R00</t>
  </si>
  <si>
    <t>ELÉTRICA - P1024 - CAIXA DE RETARDO CPS</t>
  </si>
  <si>
    <t>PROJETO DETALHADO DOS PAINÉIS ELÉTRICOS - VER MEMORIAL DESCRITIVO: DI-A1024-PE-EL-MD-0001.</t>
  </si>
  <si>
    <t>LAUDO DE NR-10/5410 - VER MEMORIAL DESCRITIVO: DI-A1024-PE-EL-MD-0001.</t>
  </si>
  <si>
    <t>LAUDO DE ATERRAMENTO/SPDA - VER MEMORIAL DESCRITIVO: DI-A1024-PE-EL-MD-0001.</t>
  </si>
  <si>
    <t>2.5.3</t>
  </si>
  <si>
    <t>2.5.4</t>
  </si>
  <si>
    <t>2.5.5</t>
  </si>
  <si>
    <t>PERFILADO E ACESSÓRIOS</t>
  </si>
  <si>
    <t>ELETRODUTOS E ACESSÓRIOS</t>
  </si>
  <si>
    <t>CONJUNTO 1 TOMADA 2P+T DE 20 A, COR VERMELHA - REF: TRAMONTINA</t>
  </si>
  <si>
    <t>CABO DE COBRE FLEXÍVEL DE 4 MM², ISOLAMENTO 750 V - ISOLAÇÃO LSHF/A 70°C - BAIXA EMISSÃO DE FUMAÇA E GASES - COR PRETA</t>
  </si>
  <si>
    <t>CABO DE COBRE FLEXÍVEL DE 4 MM², ISOLAMENTO 750 V - ISOLAÇÃO LSHF/A 70°C - BAIXA EMISSÃO DE FUMAÇA E GASES - COR VERDE</t>
  </si>
  <si>
    <t>LUMINÁRIA HERMÉTICA LED SMD 35W - 4000K, INSTALAÇÃO DE SOBREPOR/PENDENTE, COMPLETA COM RABICHO (1x3/C#1,5mm²) COM 1,5m DE COMPRIMENTO E PLUGUE 2P+T, DRIVER 100-250V - 60Hz. REF. LHT24-S4000840 DA LUMICENTER</t>
  </si>
  <si>
    <t>FORÇA</t>
  </si>
  <si>
    <t>3.3.7</t>
  </si>
  <si>
    <t>3.3.8</t>
  </si>
  <si>
    <t>3.3.9</t>
  </si>
  <si>
    <t>3.3.10</t>
  </si>
  <si>
    <t>3.3.11</t>
  </si>
  <si>
    <t>ELETRODUTO DE PVC RÍGIDO ROSCÁVEL DE 1´ - COM ACESSÓRIOS</t>
  </si>
  <si>
    <t>ELETRODUTO DE PVC RÍGIDO ROSCÁVEL DE 2´ - COM ACESSÓRIOS</t>
  </si>
  <si>
    <t>ELETRODUTO CORRUGADO EM POLIETILENO DE ALTA DENSIDADE, DN=100 MM, COM ACESSÓRIOS</t>
  </si>
  <si>
    <t>CONDULETE METÁLICO DE 2´</t>
  </si>
  <si>
    <t>CABO DE COBRE FLEXÍVEL DE 4 MM², ISOLAMENTO 0,6/1KV - ISOLAÇÃO HEPR 90°C - BAIXA EMISSÃO DE FUMAÇA E GASES - COR PRETA</t>
  </si>
  <si>
    <t>CABO DE COBRE FLEXÍVEL DE 10 MM², ISOLAMENTO 0,6/1KV - ISOLAÇÃO HEPR 90°C - BAIXA EMISSÃO DE FUMAÇA E GASES - COR PRETA</t>
  </si>
  <si>
    <t>CABO DE COBRE FLEXÍVEL DE 35 MM², ISOLAMENTO 0,6/1KV - ISOLAÇÃO HEPR 90°C - BAIXA EMISSÃO DE FUMAÇA E GASES - COR PRETA</t>
  </si>
  <si>
    <t>CABO DE COBRE FLEXÍVEL DE 4 MM², ISOLAMENTO 0,6/1KV - ISOLAÇÃO HEPR 90°C - BAIXA EMISSÃO DE FUMAÇA E GASES - COR VERDE</t>
  </si>
  <si>
    <t>CABO DE COBRE FLEXÍVEL DE 10 MM², ISOLAMENTO 0,6/1KV - ISOLAÇÃO HEPR 90°C - BAIXA EMISSÃO DE FUMAÇA E GASES - COR VERDE</t>
  </si>
  <si>
    <t>CAIXA DE INSPEÇÃO DO TERRA CILÍNDRICA EM PVC RÍGIDO, DIÂMETRO DE 300 MM - H= 400 MM</t>
  </si>
  <si>
    <t>TAMPA DE FERRO FUNDIDO REFORÇADA C/ BOCAL INTERIOR QUADRADO ARTICULADO E BORDA EXTERIOR REDONDA DIAMETRO: ø300mm. - REF.: TEL 536</t>
  </si>
  <si>
    <t>CONECTOR CABO/HASTE DE 3/4"</t>
  </si>
  <si>
    <t>SOLDA EXOTÉRMICA CONEXÃO CABO-CABO HORIZONTAL EM T, BITOLA 35-35 MM²</t>
  </si>
  <si>
    <t>SERVIÇOS EM EQUIPAMENTOS EXISTENTES DA CABINE ELÉTRICA Nº 19 DO PRÉDIO 083</t>
  </si>
  <si>
    <t>CENTRO DE CONTROLE DE MOTORES COM DISJUNTORES, BARRAMENTO E DEMAIS ITENS CONFORME PROJETO - CCM01-RDI-A1024-1000 - VER DIAGRAMA TRIFILAR: DI-A1024-PE-EL-DE-0101 e ET: DI-A1024-PE-EL-ET-0001</t>
  </si>
  <si>
    <t>PAINEL 01 - BOMBAS
CHAVES DE PARTIDA DIRETA TRIFÁSICA COM COMUTAÇÃO AUTOMÁTICA PARA 2 MOTORES, VER MEMORIAL DESCRITIVO.
REF.: WEG – PDWCA08-3V25-FF OU SIMILAR.</t>
  </si>
  <si>
    <t>PAINEL 02 - BOMBAS
CHAVES DE PARTIDA DIRETA TRIFÁSICA COM COMUTAÇÃO AUTOMÁTICA PARA 2 MOTORES, VER MEMORIAL DESCRITIVO.
REF.: WEG – PDWCA08-1V25-FF OU SIMILAR.</t>
  </si>
  <si>
    <t>SENSOR DE NÍVEL. VER MEMORIAL DESCRITIVO</t>
  </si>
  <si>
    <t>DOP-01024-PE-UT-PQ-0001_00</t>
  </si>
  <si>
    <t>UTILIDADES</t>
  </si>
  <si>
    <t>UTILIDADES - P1024 - CAIXA DE RETARDO CPS</t>
  </si>
  <si>
    <t>Engenheiro Especializado em Utilidades (montagem mecânica e tubulação) em tempo integral.</t>
  </si>
  <si>
    <t>HH</t>
  </si>
  <si>
    <t>Técnico de Segurança responsável de campo em tempo integral</t>
  </si>
  <si>
    <t>Projeto Liberado para Obra
"As built" do Projeto de Mecânica, Tubulação, Suportação e Compatibilização Técnica.</t>
  </si>
  <si>
    <t>Recolhimento de ART</t>
  </si>
  <si>
    <t>A1EQ</t>
  </si>
  <si>
    <t>Recomposição de laje, paredes, divisórias e forros para passagem de tubulação</t>
  </si>
  <si>
    <t>Movimentação e Locação dos equipamentos.</t>
  </si>
  <si>
    <t>Fornecimento de Materiais e Mão de Obra para Teste Hidrostático</t>
  </si>
  <si>
    <t>Fornecimento de Materiais e Mão de Obra para Limpeza das Tubulações Black Utilities</t>
  </si>
  <si>
    <t>Comissionamento e Start Up (Equipe Mínima: 1 Engenheiro, 1 Supervisor, 1 Soldador, 1 Encanador e 1 Ajudante).</t>
  </si>
  <si>
    <t>Documentação Final  - Desenhos As Built e Data Book Final (Clean Utilities e Black Utilities)</t>
  </si>
  <si>
    <t>EQUPAMENTOS</t>
  </si>
  <si>
    <t>Fornecimento e instalação de 01 trocador de calor água gelada para efluentes (1024-TC140-U). Capacidade de 80kW para resfriar 8m³/h de efluente com 14m³/h de água gelada @ 2°C.</t>
  </si>
  <si>
    <t>TUBOS E CONEXÕES PARA MONTAGEM DE TUBULAÇÃO. (UTILIDADES)</t>
  </si>
  <si>
    <t>TUBOS E CONEXÕES PARA ÁGUA GELADA (AGA/AGR) - UT03</t>
  </si>
  <si>
    <t>TUBO, PONTA CHANFRADA, SCH. 40, SEM COSTURA, ASTM A106, ASME B36.19</t>
  </si>
  <si>
    <t>3"</t>
  </si>
  <si>
    <t>CURVA 90, RAIO LONGO, PONTA CHANFRADA, SCH. 40, SEM COSTURA, ASTM A234 GR.WPB, ASME B16.9</t>
  </si>
  <si>
    <t>PÇ</t>
  </si>
  <si>
    <t>SOCKOLET,  ENCAIXE SOLDA, 3000#, ASTM A105, ASME B16.11</t>
  </si>
  <si>
    <t>3"x1/2"</t>
  </si>
  <si>
    <t>MEIA LUVA, ENCAIXE SOLDA, 3000#, ASTM A105, ASME B16.11</t>
  </si>
  <si>
    <t>1/2"</t>
  </si>
  <si>
    <t>TÊ, PONTA CHANFRADA, SCH. 40, SEM COSTURA, ASTM A234 GR.WPB, ASME B16.9</t>
  </si>
  <si>
    <t>FLANGE SOBREPOSTO, FACE COM RESSALTO, 150#, ASTM A105, ASME B16.5</t>
  </si>
  <si>
    <t>JUNTA PAPELÃO HIDRÁULICO, FACE COM RESSALTO, 150#, FIBRA ARAMIDA / NBR, ESP. 1/16", ASME B16.21/16.5</t>
  </si>
  <si>
    <t>ACESSÓRIOS E VÁLVULAS ESPECIFICAÇÃO PARA ÁGUA GELADA - UT03</t>
  </si>
  <si>
    <t>VÁLVULA ESFERA, ENCAIXE SOLDA, 800#, ASTM A105, INTERNOS EM ASTM A182 GR. F304, SEDE EM PTFE, PASSAGEM PLENA, TRIPARTIDA, BS 5351</t>
  </si>
  <si>
    <t>VÁLVULA GLOBO, ASTM A105, INTERNOS 13% Cr, GAXETA EM PTFE, BS 2995</t>
  </si>
  <si>
    <t>INSTRUMENTOD DE  ÁGUA GELADA - UT03</t>
  </si>
  <si>
    <t>Manômetro industrial Manômetro Industrial, corpo em aço inox polido, tipo indicador, montagem local, diâmetro do mostrador 114 mm, mostrador branco, números pretos, conexão roscada em 1/2" NPR, precisão de 1%, sensor em aço inox, soquete em aço inox, mecanismo em aço inox, escala 0 A 10 Kgf/cm². O visor deve ser em vidro de segurança; deve ser previsto disco de segurança traseiro em neoprene; o manômetro deverá ter ponteiro balanceado com ajuste micrométrico de zero; fornecer placa de identificação em aço inox, fixada ao instrumento</t>
  </si>
  <si>
    <t>Termômetro capela angular, corpo em aço inox polido, tipo indicador, montagem local, comprimento 110 mm, números pretos, conexão roscada em 1/2", escala 0 a 20°C. Fornecer placa de identificação em aço inox, fixada ao instrumento</t>
  </si>
  <si>
    <t>ISOLAMENTO PARA TUBULAÇÕES</t>
  </si>
  <si>
    <t>LÃ de rocha em tubos, Filamentos de tamanho aproximado a 3 µm &lt; diâmetro &lt; 10 µm, produzidos a partir de rocha basáltica, aglutinadas com resina sintética estabilizada.</t>
  </si>
  <si>
    <t>Ø 3"</t>
  </si>
  <si>
    <t xml:space="preserve">CHAPA EM AÇO INOXIDÁVEL AISI 304, COM POLIMENTO EXTERNO GRANA 180, ESPESSURA DE 1,0 mm </t>
  </si>
  <si>
    <t>6"</t>
  </si>
  <si>
    <t xml:space="preserve">PARAFUSO AUTO-ATARRACHANTE EM AÇO CADMIADO, DIÂMETRO DE 3,4mm E COMPRIMENTO DE 12,7mm (BWG Nº. 10), COM CABEÇA RECESSO FENDA </t>
  </si>
  <si>
    <t>MATERIAS PARA SUPORTES DE TUBULAÇÃO</t>
  </si>
  <si>
    <t>PERFIS</t>
  </si>
  <si>
    <t>PERFIL LAMINADO EM AÇO CARBONO ASTM A-36 TIPO "L" 2"x 2"x1/4"</t>
  </si>
  <si>
    <t>GRAMPO "U"</t>
  </si>
  <si>
    <t>GRAMPO TIPO "U" COM PORCA E ARRUELA, EM AÇO CARBONO GALVANIZADO PARA Ø 3"</t>
  </si>
  <si>
    <t>CAMBOTAS DE MADEIRA OU PVC E BORRACHA PARA SUPORTE DE TUBULAÇÃO PARA Ø 3"</t>
  </si>
  <si>
    <t>CHUMBADORES</t>
  </si>
  <si>
    <t>CHUMBADOR QUÍMICO  Ø 1/2" x 3.3/4"</t>
  </si>
  <si>
    <t>CHUMBADOR PARABOLT GALVANIZADO 1/2"</t>
  </si>
  <si>
    <t>ADEQUAÇÃO E COMPATIBILIZAÇÃO DOS PROJETOS DE AUTOMAÇÃO EXISTENTES
Readequação e compatibilização dos projetos de automação conforme alterações a serem realizadas nos sistemas existentes. O detalhamento deve contemplar todos os sistemas objetos do escopo.
Conforme memorial descritivo DI-A1024-PE-AT-GE-MD-0001</t>
  </si>
  <si>
    <t>PAINEL DE CONTROLE - AÇO CARBONO
CRE-PNG01-01024-1000
Mão de obra de montagem do painel e acessórios necessários para o funcionamento do sistema.
CONFORME MEMORIAL DESCRITIVO DOP-A1024-PE-AT-GE-MD-0001 E DIAGRAMA TÍPICO DO PAINEL</t>
  </si>
  <si>
    <t>FORNECIMENTO DO PAINEL:
CONFORME MEMORIAL DESCRITIVO - DOP-A1024-PE-AT-GE-MD-0001;
VER DIAGRAMA TÍPICO DO PAINEL - DOP-A1024-PE-AT-CRE-DE-0300.</t>
  </si>
  <si>
    <t>ESTA PASTA DE TRABALHO CONTÉM 6 PLANILHAS:</t>
  </si>
  <si>
    <t>- 1 PLANILHA COM O RESUMO GERAL DA PROPOSTA</t>
  </si>
  <si>
    <t>ATENTAR-SE PARA O PREENCHIMENTO DOS CUSTOS UNITÁRIOS DE MAT./EQUIP. E DE MÃO DE OBRA DE ACORDO COM A DESCRIÇÃO DOS SERVIÇOS. PODE HAVER CASOS, DE ACORDO COM A NATUREZA DOS SERVIÇOS, EM QUE APENAS UMA DAS COLUNAS DEVE SER PREENCHIDA.</t>
  </si>
  <si>
    <r>
      <t xml:space="preserve">TODAS AS 5 PLANILHAS SEGUINTES POSSUEM CABEÇALHO PADRONIZADO ONDE AS LICITANTES DEVEM COLOCAR LOGOTIPO DA EMPRESA NO ESPAÇO INDICADO, E PREENCHER OS CAMPOS </t>
    </r>
    <r>
      <rPr>
        <b/>
        <sz val="12"/>
        <color theme="1"/>
        <rFont val="Calibri"/>
        <family val="2"/>
        <scheme val="minor"/>
      </rPr>
      <t>"EMPRESA LICITANTE"</t>
    </r>
    <r>
      <rPr>
        <sz val="12"/>
        <color theme="1"/>
        <rFont val="Calibri"/>
        <family val="2"/>
        <scheme val="minor"/>
      </rPr>
      <t xml:space="preserve"> E </t>
    </r>
    <r>
      <rPr>
        <b/>
        <sz val="12"/>
        <color theme="1"/>
        <rFont val="Calibri"/>
        <family val="2"/>
        <scheme val="minor"/>
      </rPr>
      <t>"DATA"</t>
    </r>
    <r>
      <rPr>
        <sz val="12"/>
        <color theme="1"/>
        <rFont val="Calibri"/>
        <family val="2"/>
        <scheme val="minor"/>
      </rPr>
      <t xml:space="preserve"> DA PROPOSTA.</t>
    </r>
  </si>
  <si>
    <r>
      <t xml:space="preserve">NAS PLANILHAS DE CADA DISCIPLINA PREENCHER SOMENTE AS COLUNAS </t>
    </r>
    <r>
      <rPr>
        <b/>
        <sz val="12"/>
        <color theme="1"/>
        <rFont val="Calibri"/>
        <family val="2"/>
        <scheme val="minor"/>
      </rPr>
      <t>"CUSTOS UNIT. MAT./EQUIP."</t>
    </r>
    <r>
      <rPr>
        <sz val="12"/>
        <color theme="1"/>
        <rFont val="Calibri"/>
        <family val="2"/>
        <scheme val="minor"/>
      </rPr>
      <t xml:space="preserve"> E </t>
    </r>
    <r>
      <rPr>
        <b/>
        <sz val="12"/>
        <color theme="1"/>
        <rFont val="Calibri"/>
        <family val="2"/>
        <scheme val="minor"/>
      </rPr>
      <t>"CUSTO UNITÁRIO MÃO DE OBRA"</t>
    </r>
    <r>
      <rPr>
        <sz val="12"/>
        <color theme="1"/>
        <rFont val="Calibri"/>
        <family val="2"/>
        <scheme val="minor"/>
      </rPr>
      <t>.</t>
    </r>
  </si>
  <si>
    <r>
      <t xml:space="preserve">PREENCHER NA PLANILHA RESUMO SOMENTE A COLUNA DO </t>
    </r>
    <r>
      <rPr>
        <b/>
        <sz val="12"/>
        <color theme="1"/>
        <rFont val="Calibri"/>
        <family val="2"/>
        <scheme val="minor"/>
      </rPr>
      <t>"BDI APLICADO"</t>
    </r>
    <r>
      <rPr>
        <sz val="12"/>
        <color theme="1"/>
        <rFont val="Calibri"/>
        <family val="2"/>
        <scheme val="minor"/>
      </rPr>
      <t xml:space="preserve"> E OS CAMPOS QUE IDENTIFICAM O RESPONSÁVEL LEGAL PELA PROPOSTA.</t>
    </r>
  </si>
  <si>
    <r>
      <t xml:space="preserve">O CUSTO TOTAL DE CADA DISCIPLINA SERÁ EXPORTADO AUTOMATICAMENTE PARA A PLANILHA </t>
    </r>
    <r>
      <rPr>
        <b/>
        <sz val="12"/>
        <color theme="1"/>
        <rFont val="Calibri"/>
        <family val="2"/>
        <scheme val="minor"/>
      </rPr>
      <t>"RESUMO"</t>
    </r>
    <r>
      <rPr>
        <sz val="12"/>
        <color theme="1"/>
        <rFont val="Calibri"/>
        <family val="2"/>
        <scheme val="minor"/>
      </rPr>
      <t>.</t>
    </r>
  </si>
  <si>
    <r>
      <t xml:space="preserve">NO CASO DE SEREM PREVISTOS SERVIÇOS DE </t>
    </r>
    <r>
      <rPr>
        <b/>
        <sz val="12"/>
        <color theme="1"/>
        <rFont val="Calibri"/>
        <family val="2"/>
        <scheme val="minor"/>
      </rPr>
      <t>"SIMPLES FORNECIMENTO"</t>
    </r>
    <r>
      <rPr>
        <sz val="12"/>
        <color theme="1"/>
        <rFont val="Calibri"/>
        <family val="2"/>
        <scheme val="minor"/>
      </rPr>
      <t xml:space="preserve"> QUE SÃO LANÇADOS NO FINAL DAS PLANILHAS, É ESPERADO QUE PARA ELES AS LICITANTES PROPONHAM </t>
    </r>
    <r>
      <rPr>
        <b/>
        <sz val="12"/>
        <color theme="1"/>
        <rFont val="Calibri"/>
        <family val="2"/>
        <scheme val="minor"/>
      </rPr>
      <t>BDI MENOR</t>
    </r>
    <r>
      <rPr>
        <sz val="12"/>
        <color theme="1"/>
        <rFont val="Calibri"/>
        <family val="2"/>
        <scheme val="minor"/>
      </rPr>
      <t xml:space="preserve"> EM RELAÇÃO AO OFERTADO PARA OS SERVIÇOS EM GERAL.</t>
    </r>
  </si>
  <si>
    <r>
      <t xml:space="preserve">NO BDI </t>
    </r>
    <r>
      <rPr>
        <b/>
        <sz val="12"/>
        <color theme="1"/>
        <rFont val="Calibri"/>
        <family val="2"/>
        <scheme val="minor"/>
      </rPr>
      <t>DEVEM SER COMPUTADAS TODAS AS DESPESAS INDIRETAS</t>
    </r>
    <r>
      <rPr>
        <sz val="12"/>
        <color theme="1"/>
        <rFont val="Calibri"/>
        <family val="2"/>
        <scheme val="minor"/>
      </rPr>
      <t xml:space="preserve">, GASTOS COM A ADMINISTRAÇÃO CENTRAL, DESPESAS FINANCEIRAS, RISCOS, GARANTIAS E SEGUROS, </t>
    </r>
    <r>
      <rPr>
        <b/>
        <sz val="12"/>
        <color theme="1"/>
        <rFont val="Calibri"/>
        <family val="2"/>
        <scheme val="minor"/>
      </rPr>
      <t>INCLUSIVE SEGURO PARA RISCOS DE ENGENHARIA E RESPONSABILIDADE CIVIL.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</si>
</sst>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(&quot;$&quot;* #,##0.00_);_(&quot;$&quot;* \(#,##0.00\);_(&quot;$&quot;* &quot;-&quot;??_);_(@_)"/>
    <numFmt numFmtId="166" formatCode="_-[$R$-416]\ * #,##0.00_-;\-[$R$-416]\ * #,##0.00_-;_-[$R$-416]\ * &quot;-&quot;??_-;_-@_-"/>
    <numFmt numFmtId="167" formatCode="&quot;R$&quot;\ #,##0.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charset val="1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9" fillId="0" borderId="0"/>
    <xf numFmtId="44" fontId="10" fillId="0" borderId="0" applyFont="0" applyFill="0" applyBorder="0" applyAlignment="0" applyProtection="0"/>
    <xf numFmtId="0" fontId="11" fillId="0" borderId="0">
      <alignment vertical="top"/>
    </xf>
    <xf numFmtId="0" fontId="10" fillId="0" borderId="0"/>
    <xf numFmtId="0" fontId="11" fillId="0" borderId="0">
      <alignment vertical="top"/>
    </xf>
    <xf numFmtId="0" fontId="20" fillId="0" borderId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</cellStyleXfs>
  <cellXfs count="190">
    <xf numFmtId="0" fontId="0" fillId="0" borderId="0" xfId="0"/>
    <xf numFmtId="10" fontId="13" fillId="6" borderId="5" xfId="11" applyNumberFormat="1" applyFont="1" applyFill="1" applyBorder="1" applyAlignment="1" applyProtection="1">
      <alignment horizontal="right" vertical="center" wrapText="1"/>
    </xf>
    <xf numFmtId="10" fontId="9" fillId="0" borderId="0" xfId="11" applyNumberFormat="1" applyFont="1" applyProtection="1"/>
    <xf numFmtId="44" fontId="9" fillId="0" borderId="0" xfId="20" applyFont="1" applyProtection="1"/>
    <xf numFmtId="14" fontId="6" fillId="0" borderId="13" xfId="4" applyNumberFormat="1" applyFont="1" applyBorder="1" applyAlignment="1" applyProtection="1">
      <alignment horizontal="center" vertical="center"/>
      <protection locked="0"/>
    </xf>
    <xf numFmtId="9" fontId="9" fillId="0" borderId="0" xfId="11" applyFont="1" applyProtection="1"/>
    <xf numFmtId="44" fontId="13" fillId="6" borderId="5" xfId="20" applyFont="1" applyFill="1" applyBorder="1" applyAlignment="1" applyProtection="1">
      <alignment horizontal="right" vertical="center"/>
    </xf>
    <xf numFmtId="10" fontId="13" fillId="7" borderId="5" xfId="11" applyNumberFormat="1" applyFont="1" applyFill="1" applyBorder="1" applyAlignment="1" applyProtection="1">
      <alignment horizontal="right" vertical="center" wrapText="1"/>
    </xf>
    <xf numFmtId="10" fontId="13" fillId="4" borderId="5" xfId="11" applyNumberFormat="1" applyFont="1" applyFill="1" applyBorder="1" applyAlignment="1" applyProtection="1">
      <alignment horizontal="right" vertical="center" wrapText="1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0" fontId="6" fillId="0" borderId="10" xfId="4" applyFont="1" applyBorder="1" applyAlignment="1" applyProtection="1">
      <alignment horizontal="left" vertical="center"/>
      <protection locked="0"/>
    </xf>
    <xf numFmtId="0" fontId="6" fillId="0" borderId="11" xfId="4" applyFont="1" applyBorder="1" applyAlignment="1" applyProtection="1">
      <alignment horizontal="left" vertical="center"/>
      <protection locked="0"/>
    </xf>
    <xf numFmtId="0" fontId="6" fillId="0" borderId="12" xfId="4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44" fontId="22" fillId="0" borderId="6" xfId="20" applyFont="1" applyFill="1" applyBorder="1" applyAlignment="1" applyProtection="1">
      <alignment horizontal="center" vertical="center" wrapText="1"/>
    </xf>
    <xf numFmtId="44" fontId="22" fillId="0" borderId="4" xfId="2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3" fillId="3" borderId="5" xfId="4" applyFont="1" applyFill="1" applyBorder="1" applyAlignment="1" applyProtection="1">
      <alignment horizontal="center" vertical="center"/>
      <protection locked="0"/>
    </xf>
    <xf numFmtId="14" fontId="3" fillId="3" borderId="5" xfId="4" applyNumberFormat="1" applyFont="1" applyFill="1" applyBorder="1" applyAlignment="1" applyProtection="1">
      <alignment horizontal="center" vertical="center"/>
      <protection locked="0"/>
    </xf>
    <xf numFmtId="0" fontId="8" fillId="3" borderId="5" xfId="3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3" fillId="3" borderId="5" xfId="4" applyFont="1" applyFill="1" applyBorder="1" applyAlignment="1" applyProtection="1">
      <alignment horizontal="center" vertical="center"/>
    </xf>
    <xf numFmtId="0" fontId="7" fillId="3" borderId="2" xfId="4" applyFont="1" applyFill="1" applyBorder="1" applyAlignment="1" applyProtection="1">
      <alignment horizontal="center" vertical="center"/>
    </xf>
    <xf numFmtId="0" fontId="7" fillId="3" borderId="7" xfId="4" applyFont="1" applyFill="1" applyBorder="1" applyAlignment="1" applyProtection="1">
      <alignment horizontal="center" vertical="center"/>
    </xf>
    <xf numFmtId="0" fontId="7" fillId="3" borderId="1" xfId="4" applyFont="1" applyFill="1" applyBorder="1" applyAlignment="1" applyProtection="1">
      <alignment horizontal="center" vertical="center"/>
    </xf>
    <xf numFmtId="0" fontId="14" fillId="3" borderId="5" xfId="4" applyFont="1" applyFill="1" applyBorder="1" applyAlignment="1" applyProtection="1">
      <alignment horizontal="left" vertical="center"/>
    </xf>
    <xf numFmtId="0" fontId="8" fillId="3" borderId="13" xfId="4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21" fillId="5" borderId="15" xfId="3" applyFont="1" applyFill="1" applyBorder="1" applyAlignment="1" applyProtection="1">
      <alignment horizontal="center" vertical="center" wrapText="1"/>
    </xf>
    <xf numFmtId="0" fontId="21" fillId="5" borderId="15" xfId="3" applyFont="1" applyFill="1" applyBorder="1" applyAlignment="1" applyProtection="1">
      <alignment horizontal="center" vertical="center" wrapText="1"/>
    </xf>
    <xf numFmtId="1" fontId="22" fillId="0" borderId="6" xfId="3" quotePrefix="1" applyNumberFormat="1" applyFont="1" applyBorder="1" applyAlignment="1" applyProtection="1">
      <alignment horizontal="center" vertical="center"/>
    </xf>
    <xf numFmtId="1" fontId="22" fillId="0" borderId="3" xfId="3" quotePrefix="1" applyNumberFormat="1" applyFont="1" applyBorder="1" applyAlignment="1" applyProtection="1">
      <alignment horizontal="center" vertical="center"/>
    </xf>
    <xf numFmtId="1" fontId="22" fillId="0" borderId="4" xfId="3" quotePrefix="1" applyNumberFormat="1" applyFont="1" applyBorder="1" applyAlignment="1" applyProtection="1">
      <alignment horizontal="center" vertical="center"/>
    </xf>
    <xf numFmtId="1" fontId="22" fillId="0" borderId="6" xfId="3" applyNumberFormat="1" applyFont="1" applyBorder="1" applyAlignment="1" applyProtection="1">
      <alignment vertical="center" wrapText="1"/>
    </xf>
    <xf numFmtId="1" fontId="22" fillId="0" borderId="3" xfId="3" applyNumberFormat="1" applyFont="1" applyBorder="1" applyAlignment="1" applyProtection="1">
      <alignment vertical="center" wrapText="1"/>
    </xf>
    <xf numFmtId="1" fontId="22" fillId="0" borderId="4" xfId="3" applyNumberFormat="1" applyFont="1" applyBorder="1" applyAlignment="1" applyProtection="1">
      <alignment vertical="center" wrapText="1"/>
    </xf>
    <xf numFmtId="1" fontId="22" fillId="0" borderId="5" xfId="3" quotePrefix="1" applyNumberFormat="1" applyFont="1" applyBorder="1" applyAlignment="1" applyProtection="1">
      <alignment horizontal="center" vertical="center"/>
    </xf>
    <xf numFmtId="167" fontId="3" fillId="0" borderId="6" xfId="3" applyNumberFormat="1" applyFont="1" applyBorder="1" applyAlignment="1" applyProtection="1">
      <alignment horizontal="center" vertical="center" wrapText="1"/>
    </xf>
    <xf numFmtId="167" fontId="3" fillId="0" borderId="4" xfId="3" applyNumberFormat="1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3" fillId="4" borderId="10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21" fillId="4" borderId="3" xfId="0" applyFont="1" applyFill="1" applyBorder="1" applyAlignment="1" applyProtection="1">
      <alignment horizontal="center" vertical="center"/>
    </xf>
    <xf numFmtId="0" fontId="21" fillId="4" borderId="3" xfId="0" applyFont="1" applyFill="1" applyBorder="1" applyAlignment="1" applyProtection="1">
      <alignment vertical="center"/>
    </xf>
    <xf numFmtId="166" fontId="21" fillId="4" borderId="3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166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right"/>
    </xf>
    <xf numFmtId="0" fontId="3" fillId="0" borderId="0" xfId="2" applyFont="1" applyAlignment="1" applyProtection="1">
      <alignment vertical="center"/>
    </xf>
    <xf numFmtId="4" fontId="2" fillId="0" borderId="0" xfId="0" applyNumberFormat="1" applyFont="1" applyProtection="1"/>
    <xf numFmtId="0" fontId="2" fillId="0" borderId="0" xfId="0" applyFont="1" applyProtection="1"/>
    <xf numFmtId="10" fontId="22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3" applyFont="1" applyBorder="1" applyAlignment="1" applyProtection="1">
      <alignment horizontal="center"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 applyProtection="1">
      <alignment horizontal="center" vertical="center"/>
    </xf>
    <xf numFmtId="0" fontId="4" fillId="3" borderId="2" xfId="4" applyFont="1" applyFill="1" applyBorder="1" applyAlignment="1" applyProtection="1">
      <alignment horizontal="left" vertical="center"/>
    </xf>
    <xf numFmtId="0" fontId="4" fillId="3" borderId="7" xfId="4" applyFont="1" applyFill="1" applyBorder="1" applyAlignment="1" applyProtection="1">
      <alignment horizontal="left" vertical="center"/>
    </xf>
    <xf numFmtId="0" fontId="4" fillId="3" borderId="1" xfId="4" applyFont="1" applyFill="1" applyBorder="1" applyAlignment="1" applyProtection="1">
      <alignment horizontal="left" vertical="center"/>
    </xf>
    <xf numFmtId="0" fontId="4" fillId="3" borderId="14" xfId="4" applyFont="1" applyFill="1" applyBorder="1" applyAlignment="1" applyProtection="1">
      <alignment horizontal="left" vertical="center"/>
    </xf>
    <xf numFmtId="0" fontId="4" fillId="3" borderId="1" xfId="4" applyFont="1" applyFill="1" applyBorder="1" applyAlignment="1" applyProtection="1">
      <alignment vertical="center"/>
    </xf>
    <xf numFmtId="0" fontId="6" fillId="0" borderId="10" xfId="4" applyFont="1" applyBorder="1" applyAlignment="1" applyProtection="1">
      <alignment horizontal="center"/>
    </xf>
    <xf numFmtId="0" fontId="6" fillId="0" borderId="11" xfId="4" applyFont="1" applyBorder="1" applyAlignment="1" applyProtection="1">
      <alignment horizontal="center"/>
    </xf>
    <xf numFmtId="0" fontId="6" fillId="0" borderId="12" xfId="4" applyFont="1" applyBorder="1" applyAlignment="1" applyProtection="1">
      <alignment horizontal="center"/>
    </xf>
    <xf numFmtId="0" fontId="6" fillId="0" borderId="10" xfId="4" applyFont="1" applyBorder="1" applyAlignment="1" applyProtection="1">
      <alignment horizontal="center" vertical="center"/>
    </xf>
    <xf numFmtId="0" fontId="6" fillId="0" borderId="11" xfId="4" applyFont="1" applyBorder="1" applyAlignment="1" applyProtection="1">
      <alignment horizontal="center" vertical="center"/>
    </xf>
    <xf numFmtId="0" fontId="6" fillId="0" borderId="12" xfId="4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/>
    </xf>
    <xf numFmtId="16" fontId="3" fillId="0" borderId="13" xfId="2" quotePrefix="1" applyNumberFormat="1" applyFont="1" applyBorder="1" applyAlignment="1" applyProtection="1">
      <alignment horizontal="center" vertical="center"/>
    </xf>
    <xf numFmtId="0" fontId="13" fillId="5" borderId="7" xfId="4" applyFont="1" applyFill="1" applyBorder="1" applyAlignment="1" applyProtection="1">
      <alignment horizontal="center" vertical="center" wrapText="1"/>
    </xf>
    <xf numFmtId="0" fontId="13" fillId="5" borderId="1" xfId="4" applyFont="1" applyFill="1" applyBorder="1" applyAlignment="1" applyProtection="1">
      <alignment horizontal="center" vertical="center" wrapText="1"/>
    </xf>
    <xf numFmtId="0" fontId="6" fillId="0" borderId="18" xfId="4" applyFont="1" applyBorder="1" applyAlignment="1" applyProtection="1">
      <alignment horizontal="center" vertical="center"/>
    </xf>
    <xf numFmtId="0" fontId="6" fillId="0" borderId="19" xfId="4" applyFont="1" applyBorder="1" applyAlignment="1" applyProtection="1">
      <alignment horizontal="center" vertical="center"/>
    </xf>
    <xf numFmtId="0" fontId="13" fillId="5" borderId="0" xfId="4" applyFont="1" applyFill="1" applyAlignment="1" applyProtection="1">
      <alignment horizontal="center" vertical="center" wrapText="1"/>
    </xf>
    <xf numFmtId="0" fontId="13" fillId="5" borderId="9" xfId="4" applyFont="1" applyFill="1" applyBorder="1" applyAlignment="1" applyProtection="1">
      <alignment horizontal="center" vertical="center" wrapText="1"/>
    </xf>
    <xf numFmtId="0" fontId="13" fillId="5" borderId="15" xfId="3" applyFont="1" applyFill="1" applyBorder="1" applyAlignment="1" applyProtection="1">
      <alignment horizontal="center" vertical="center" wrapText="1"/>
    </xf>
    <xf numFmtId="0" fontId="13" fillId="5" borderId="15" xfId="3" applyFont="1" applyFill="1" applyBorder="1" applyAlignment="1" applyProtection="1">
      <alignment horizontal="center" vertical="center" wrapText="1"/>
    </xf>
    <xf numFmtId="43" fontId="13" fillId="5" borderId="15" xfId="3" applyNumberFormat="1" applyFont="1" applyFill="1" applyBorder="1" applyAlignment="1" applyProtection="1">
      <alignment horizontal="center" vertical="center" wrapText="1"/>
    </xf>
    <xf numFmtId="1" fontId="13" fillId="4" borderId="10" xfId="3" quotePrefix="1" applyNumberFormat="1" applyFont="1" applyFill="1" applyBorder="1" applyAlignment="1" applyProtection="1">
      <alignment vertical="center"/>
    </xf>
    <xf numFmtId="1" fontId="13" fillId="4" borderId="11" xfId="3" quotePrefix="1" applyNumberFormat="1" applyFont="1" applyFill="1" applyBorder="1" applyAlignment="1" applyProtection="1">
      <alignment vertical="center"/>
    </xf>
    <xf numFmtId="166" fontId="13" fillId="4" borderId="13" xfId="3" applyNumberFormat="1" applyFont="1" applyFill="1" applyBorder="1" applyAlignment="1" applyProtection="1">
      <alignment horizontal="center" vertical="center" wrapText="1"/>
    </xf>
    <xf numFmtId="1" fontId="13" fillId="4" borderId="12" xfId="3" quotePrefix="1" applyNumberFormat="1" applyFont="1" applyFill="1" applyBorder="1" applyAlignment="1" applyProtection="1">
      <alignment vertical="center"/>
    </xf>
    <xf numFmtId="1" fontId="13" fillId="4" borderId="5" xfId="3" quotePrefix="1" applyNumberFormat="1" applyFont="1" applyFill="1" applyBorder="1" applyAlignment="1" applyProtection="1">
      <alignment horizontal="center" vertical="center" wrapText="1"/>
    </xf>
    <xf numFmtId="1" fontId="13" fillId="4" borderId="6" xfId="3" quotePrefix="1" applyNumberFormat="1" applyFont="1" applyFill="1" applyBorder="1" applyAlignment="1" applyProtection="1">
      <alignment horizontal="left" vertical="center" wrapText="1"/>
    </xf>
    <xf numFmtId="1" fontId="13" fillId="4" borderId="4" xfId="3" quotePrefix="1" applyNumberFormat="1" applyFont="1" applyFill="1" applyBorder="1" applyAlignment="1" applyProtection="1">
      <alignment horizontal="left" vertical="center" wrapText="1"/>
    </xf>
    <xf numFmtId="164" fontId="13" fillId="4" borderId="5" xfId="3" applyNumberFormat="1" applyFont="1" applyFill="1" applyBorder="1" applyAlignment="1" applyProtection="1">
      <alignment horizontal="center" vertical="center" wrapText="1"/>
    </xf>
    <xf numFmtId="0" fontId="13" fillId="4" borderId="5" xfId="3" applyFont="1" applyFill="1" applyBorder="1" applyAlignment="1" applyProtection="1">
      <alignment horizontal="center" vertical="center" wrapText="1"/>
    </xf>
    <xf numFmtId="4" fontId="13" fillId="4" borderId="5" xfId="3" applyNumberFormat="1" applyFont="1" applyFill="1" applyBorder="1" applyAlignment="1" applyProtection="1">
      <alignment horizontal="center" vertical="center" wrapText="1"/>
    </xf>
    <xf numFmtId="166" fontId="13" fillId="4" borderId="5" xfId="3" applyNumberFormat="1" applyFont="1" applyFill="1" applyBorder="1" applyAlignment="1" applyProtection="1">
      <alignment vertical="center" wrapText="1"/>
    </xf>
    <xf numFmtId="4" fontId="13" fillId="4" borderId="4" xfId="3" applyNumberFormat="1" applyFont="1" applyFill="1" applyBorder="1" applyAlignment="1" applyProtection="1">
      <alignment vertical="center" wrapText="1"/>
    </xf>
    <xf numFmtId="1" fontId="7" fillId="0" borderId="5" xfId="3" quotePrefix="1" applyNumberFormat="1" applyFont="1" applyBorder="1" applyAlignment="1" applyProtection="1">
      <alignment horizontal="center" vertical="center"/>
    </xf>
    <xf numFmtId="1" fontId="7" fillId="0" borderId="6" xfId="3" quotePrefix="1" applyNumberFormat="1" applyFont="1" applyBorder="1" applyAlignment="1" applyProtection="1">
      <alignment horizontal="left" vertical="center" wrapText="1"/>
    </xf>
    <xf numFmtId="1" fontId="7" fillId="0" borderId="4" xfId="3" quotePrefix="1" applyNumberFormat="1" applyFont="1" applyBorder="1" applyAlignment="1" applyProtection="1">
      <alignment horizontal="left" vertical="center" wrapText="1"/>
    </xf>
    <xf numFmtId="164" fontId="7" fillId="0" borderId="5" xfId="3" applyNumberFormat="1" applyFont="1" applyBorder="1" applyAlignment="1" applyProtection="1">
      <alignment horizontal="center" vertical="center"/>
    </xf>
    <xf numFmtId="0" fontId="7" fillId="0" borderId="5" xfId="10" applyFont="1" applyBorder="1" applyAlignment="1" applyProtection="1">
      <alignment horizontal="center" vertical="center" wrapText="1"/>
    </xf>
    <xf numFmtId="4" fontId="7" fillId="0" borderId="5" xfId="3" applyNumberFormat="1" applyFont="1" applyBorder="1" applyAlignment="1" applyProtection="1">
      <alignment horizontal="center" vertical="center" wrapText="1"/>
    </xf>
    <xf numFmtId="166" fontId="7" fillId="0" borderId="5" xfId="3" applyNumberFormat="1" applyFont="1" applyBorder="1" applyAlignment="1" applyProtection="1">
      <alignment horizontal="center" vertical="center" wrapText="1"/>
    </xf>
    <xf numFmtId="1" fontId="13" fillId="4" borderId="5" xfId="3" quotePrefix="1" applyNumberFormat="1" applyFont="1" applyFill="1" applyBorder="1" applyAlignment="1" applyProtection="1">
      <alignment horizontal="center" vertical="center"/>
    </xf>
    <xf numFmtId="164" fontId="13" fillId="4" borderId="5" xfId="3" applyNumberFormat="1" applyFont="1" applyFill="1" applyBorder="1" applyAlignment="1" applyProtection="1">
      <alignment horizontal="center" vertical="center"/>
    </xf>
    <xf numFmtId="0" fontId="13" fillId="4" borderId="5" xfId="10" applyFont="1" applyFill="1" applyBorder="1" applyAlignment="1" applyProtection="1">
      <alignment horizontal="center" vertical="center" wrapText="1"/>
    </xf>
    <xf numFmtId="1" fontId="13" fillId="6" borderId="5" xfId="3" quotePrefix="1" applyNumberFormat="1" applyFont="1" applyFill="1" applyBorder="1" applyAlignment="1" applyProtection="1">
      <alignment horizontal="center" vertical="center"/>
    </xf>
    <xf numFmtId="1" fontId="13" fillId="6" borderId="6" xfId="3" quotePrefix="1" applyNumberFormat="1" applyFont="1" applyFill="1" applyBorder="1" applyAlignment="1" applyProtection="1">
      <alignment horizontal="left" vertical="center" wrapText="1"/>
    </xf>
    <xf numFmtId="1" fontId="13" fillId="6" borderId="4" xfId="3" quotePrefix="1" applyNumberFormat="1" applyFont="1" applyFill="1" applyBorder="1" applyAlignment="1" applyProtection="1">
      <alignment horizontal="left" vertical="center" wrapText="1"/>
    </xf>
    <xf numFmtId="164" fontId="13" fillId="6" borderId="5" xfId="3" applyNumberFormat="1" applyFont="1" applyFill="1" applyBorder="1" applyAlignment="1" applyProtection="1">
      <alignment horizontal="center" vertical="center"/>
    </xf>
    <xf numFmtId="0" fontId="13" fillId="6" borderId="5" xfId="10" applyFont="1" applyFill="1" applyBorder="1" applyAlignment="1" applyProtection="1">
      <alignment horizontal="center" vertical="center" wrapText="1"/>
    </xf>
    <xf numFmtId="4" fontId="13" fillId="6" borderId="5" xfId="3" applyNumberFormat="1" applyFont="1" applyFill="1" applyBorder="1" applyAlignment="1" applyProtection="1">
      <alignment horizontal="center" vertical="center" wrapText="1"/>
    </xf>
    <xf numFmtId="166" fontId="13" fillId="6" borderId="5" xfId="3" applyNumberFormat="1" applyFont="1" applyFill="1" applyBorder="1" applyAlignment="1" applyProtection="1">
      <alignment vertical="center" wrapText="1"/>
    </xf>
    <xf numFmtId="0" fontId="15" fillId="4" borderId="10" xfId="0" applyFont="1" applyFill="1" applyBorder="1" applyAlignment="1" applyProtection="1">
      <alignment vertical="center"/>
    </xf>
    <xf numFmtId="10" fontId="16" fillId="4" borderId="3" xfId="0" applyNumberFormat="1" applyFont="1" applyFill="1" applyBorder="1" applyAlignment="1" applyProtection="1">
      <alignment horizontal="right" vertical="center"/>
    </xf>
    <xf numFmtId="166" fontId="17" fillId="4" borderId="3" xfId="0" applyNumberFormat="1" applyFont="1" applyFill="1" applyBorder="1" applyAlignment="1" applyProtection="1">
      <alignment vertical="center"/>
    </xf>
    <xf numFmtId="166" fontId="17" fillId="4" borderId="4" xfId="0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center"/>
    </xf>
    <xf numFmtId="43" fontId="7" fillId="0" borderId="0" xfId="0" applyNumberFormat="1" applyFont="1" applyProtection="1"/>
    <xf numFmtId="166" fontId="7" fillId="0" borderId="5" xfId="3" applyNumberFormat="1" applyFont="1" applyBorder="1" applyAlignment="1" applyProtection="1">
      <alignment vertical="center" wrapText="1"/>
      <protection locked="0"/>
    </xf>
    <xf numFmtId="0" fontId="6" fillId="0" borderId="8" xfId="4" applyFont="1" applyBorder="1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13" fillId="5" borderId="17" xfId="3" applyFont="1" applyFill="1" applyBorder="1" applyAlignment="1" applyProtection="1">
      <alignment horizontal="center" vertical="center" wrapText="1"/>
    </xf>
    <xf numFmtId="166" fontId="13" fillId="4" borderId="20" xfId="3" applyNumberFormat="1" applyFont="1" applyFill="1" applyBorder="1" applyAlignment="1" applyProtection="1">
      <alignment horizontal="center" vertical="center" wrapText="1"/>
    </xf>
    <xf numFmtId="1" fontId="13" fillId="4" borderId="6" xfId="3" applyNumberFormat="1" applyFont="1" applyFill="1" applyBorder="1" applyAlignment="1" applyProtection="1">
      <alignment horizontal="left" vertical="center" wrapText="1"/>
    </xf>
    <xf numFmtId="1" fontId="13" fillId="4" borderId="4" xfId="3" applyNumberFormat="1" applyFont="1" applyFill="1" applyBorder="1" applyAlignment="1" applyProtection="1">
      <alignment horizontal="left" vertical="center" wrapText="1"/>
    </xf>
    <xf numFmtId="166" fontId="13" fillId="4" borderId="5" xfId="3" applyNumberFormat="1" applyFont="1" applyFill="1" applyBorder="1" applyAlignment="1" applyProtection="1">
      <alignment horizontal="center" vertical="center" wrapText="1"/>
    </xf>
    <xf numFmtId="4" fontId="13" fillId="4" borderId="5" xfId="3" applyNumberFormat="1" applyFont="1" applyFill="1" applyBorder="1" applyAlignment="1" applyProtection="1">
      <alignment vertical="center" wrapText="1"/>
    </xf>
    <xf numFmtId="1" fontId="7" fillId="0" borderId="6" xfId="3" applyNumberFormat="1" applyFont="1" applyBorder="1" applyAlignment="1" applyProtection="1">
      <alignment horizontal="left" vertical="center" wrapText="1"/>
    </xf>
    <xf numFmtId="1" fontId="7" fillId="0" borderId="4" xfId="3" applyNumberFormat="1" applyFont="1" applyBorder="1" applyAlignment="1" applyProtection="1">
      <alignment horizontal="left" vertical="center" wrapText="1"/>
    </xf>
    <xf numFmtId="1" fontId="13" fillId="6" borderId="6" xfId="3" applyNumberFormat="1" applyFont="1" applyFill="1" applyBorder="1" applyAlignment="1" applyProtection="1">
      <alignment horizontal="left" vertical="center" wrapText="1"/>
    </xf>
    <xf numFmtId="1" fontId="13" fillId="6" borderId="4" xfId="3" applyNumberFormat="1" applyFont="1" applyFill="1" applyBorder="1" applyAlignment="1" applyProtection="1">
      <alignment horizontal="left" vertical="center" wrapText="1"/>
    </xf>
    <xf numFmtId="166" fontId="25" fillId="6" borderId="5" xfId="3" applyNumberFormat="1" applyFont="1" applyFill="1" applyBorder="1" applyAlignment="1" applyProtection="1">
      <alignment horizontal="center" vertical="center" wrapText="1"/>
    </xf>
    <xf numFmtId="4" fontId="25" fillId="6" borderId="5" xfId="3" applyNumberFormat="1" applyFont="1" applyFill="1" applyBorder="1" applyAlignment="1" applyProtection="1">
      <alignment vertical="center" wrapText="1"/>
    </xf>
    <xf numFmtId="166" fontId="13" fillId="6" borderId="5" xfId="3" applyNumberFormat="1" applyFont="1" applyFill="1" applyBorder="1" applyAlignment="1" applyProtection="1">
      <alignment horizontal="center" vertical="center" wrapText="1"/>
    </xf>
    <xf numFmtId="4" fontId="13" fillId="6" borderId="6" xfId="3" applyNumberFormat="1" applyFont="1" applyFill="1" applyBorder="1" applyAlignment="1" applyProtection="1">
      <alignment vertical="center" wrapText="1"/>
    </xf>
    <xf numFmtId="4" fontId="13" fillId="6" borderId="5" xfId="3" applyNumberFormat="1" applyFont="1" applyFill="1" applyBorder="1" applyAlignment="1" applyProtection="1">
      <alignment vertical="center" wrapText="1"/>
    </xf>
    <xf numFmtId="4" fontId="13" fillId="6" borderId="4" xfId="3" applyNumberFormat="1" applyFont="1" applyFill="1" applyBorder="1" applyAlignment="1" applyProtection="1">
      <alignment vertical="center" wrapText="1"/>
    </xf>
    <xf numFmtId="0" fontId="16" fillId="4" borderId="3" xfId="0" applyFont="1" applyFill="1" applyBorder="1" applyAlignment="1" applyProtection="1">
      <alignment vertical="center"/>
    </xf>
    <xf numFmtId="0" fontId="16" fillId="4" borderId="10" xfId="0" applyFont="1" applyFill="1" applyBorder="1" applyAlignment="1" applyProtection="1">
      <alignment horizontal="right" vertical="center" indent="1"/>
    </xf>
    <xf numFmtId="44" fontId="16" fillId="4" borderId="10" xfId="0" applyNumberFormat="1" applyFont="1" applyFill="1" applyBorder="1" applyAlignment="1" applyProtection="1">
      <alignment vertical="center"/>
    </xf>
    <xf numFmtId="44" fontId="15" fillId="4" borderId="10" xfId="20" applyFont="1" applyFill="1" applyBorder="1" applyAlignment="1" applyProtection="1">
      <alignment vertical="center"/>
    </xf>
    <xf numFmtId="1" fontId="13" fillId="4" borderId="6" xfId="3" quotePrefix="1" applyNumberFormat="1" applyFont="1" applyFill="1" applyBorder="1" applyAlignment="1" applyProtection="1">
      <alignment vertical="center"/>
    </xf>
    <xf numFmtId="1" fontId="13" fillId="4" borderId="3" xfId="3" quotePrefix="1" applyNumberFormat="1" applyFont="1" applyFill="1" applyBorder="1" applyAlignment="1" applyProtection="1">
      <alignment vertical="center"/>
    </xf>
    <xf numFmtId="44" fontId="13" fillId="4" borderId="16" xfId="20" quotePrefix="1" applyFont="1" applyFill="1" applyBorder="1" applyAlignment="1" applyProtection="1">
      <alignment vertical="center"/>
    </xf>
    <xf numFmtId="44" fontId="13" fillId="4" borderId="5" xfId="20" applyFont="1" applyFill="1" applyBorder="1" applyAlignment="1" applyProtection="1">
      <alignment horizontal="center" vertical="center"/>
    </xf>
    <xf numFmtId="44" fontId="13" fillId="4" borderId="5" xfId="20" applyFont="1" applyFill="1" applyBorder="1" applyAlignment="1" applyProtection="1">
      <alignment vertical="center"/>
    </xf>
    <xf numFmtId="44" fontId="13" fillId="4" borderId="4" xfId="20" applyFont="1" applyFill="1" applyBorder="1" applyAlignment="1" applyProtection="1">
      <alignment vertical="center"/>
    </xf>
    <xf numFmtId="164" fontId="13" fillId="6" borderId="5" xfId="3" applyNumberFormat="1" applyFont="1" applyFill="1" applyBorder="1" applyAlignment="1" applyProtection="1">
      <alignment horizontal="center" vertical="center" wrapText="1"/>
    </xf>
    <xf numFmtId="44" fontId="13" fillId="6" borderId="5" xfId="20" applyFont="1" applyFill="1" applyBorder="1" applyAlignment="1" applyProtection="1">
      <alignment horizontal="center" vertical="center"/>
    </xf>
    <xf numFmtId="44" fontId="13" fillId="6" borderId="6" xfId="20" applyFont="1" applyFill="1" applyBorder="1" applyAlignment="1" applyProtection="1">
      <alignment vertical="center"/>
    </xf>
    <xf numFmtId="44" fontId="13" fillId="6" borderId="5" xfId="20" applyFont="1" applyFill="1" applyBorder="1" applyAlignment="1" applyProtection="1">
      <alignment vertical="center"/>
    </xf>
    <xf numFmtId="44" fontId="13" fillId="6" borderId="4" xfId="20" applyFont="1" applyFill="1" applyBorder="1" applyAlignment="1" applyProtection="1">
      <alignment vertical="center"/>
    </xf>
    <xf numFmtId="44" fontId="7" fillId="0" borderId="5" xfId="20" applyFont="1" applyBorder="1" applyAlignment="1" applyProtection="1">
      <alignment horizontal="center" vertical="center"/>
    </xf>
    <xf numFmtId="44" fontId="7" fillId="0" borderId="5" xfId="20" applyFont="1" applyBorder="1" applyAlignment="1" applyProtection="1">
      <alignment vertical="center"/>
    </xf>
    <xf numFmtId="1" fontId="13" fillId="7" borderId="5" xfId="3" quotePrefix="1" applyNumberFormat="1" applyFont="1" applyFill="1" applyBorder="1" applyAlignment="1" applyProtection="1">
      <alignment horizontal="center" vertical="center"/>
    </xf>
    <xf numFmtId="1" fontId="13" fillId="7" borderId="6" xfId="3" applyNumberFormat="1" applyFont="1" applyFill="1" applyBorder="1" applyAlignment="1" applyProtection="1">
      <alignment horizontal="left" vertical="center" wrapText="1"/>
    </xf>
    <xf numFmtId="1" fontId="13" fillId="7" borderId="4" xfId="3" applyNumberFormat="1" applyFont="1" applyFill="1" applyBorder="1" applyAlignment="1" applyProtection="1">
      <alignment horizontal="left" vertical="center" wrapText="1"/>
    </xf>
    <xf numFmtId="164" fontId="13" fillId="7" borderId="5" xfId="3" applyNumberFormat="1" applyFont="1" applyFill="1" applyBorder="1" applyAlignment="1" applyProtection="1">
      <alignment horizontal="center" vertical="center"/>
    </xf>
    <xf numFmtId="0" fontId="13" fillId="7" borderId="5" xfId="10" applyFont="1" applyFill="1" applyBorder="1" applyAlignment="1" applyProtection="1">
      <alignment horizontal="center" vertical="center" wrapText="1"/>
    </xf>
    <xf numFmtId="4" fontId="13" fillId="7" borderId="5" xfId="3" applyNumberFormat="1" applyFont="1" applyFill="1" applyBorder="1" applyAlignment="1" applyProtection="1">
      <alignment horizontal="center" vertical="center" wrapText="1"/>
    </xf>
    <xf numFmtId="166" fontId="13" fillId="7" borderId="5" xfId="3" applyNumberFormat="1" applyFont="1" applyFill="1" applyBorder="1" applyAlignment="1" applyProtection="1">
      <alignment vertical="center" wrapText="1"/>
    </xf>
    <xf numFmtId="44" fontId="13" fillId="7" borderId="5" xfId="20" applyFont="1" applyFill="1" applyBorder="1" applyAlignment="1" applyProtection="1">
      <alignment horizontal="center" vertical="center"/>
    </xf>
    <xf numFmtId="166" fontId="13" fillId="7" borderId="5" xfId="3" applyNumberFormat="1" applyFont="1" applyFill="1" applyBorder="1" applyAlignment="1" applyProtection="1">
      <alignment horizontal="center" vertical="center" wrapText="1"/>
    </xf>
    <xf numFmtId="1" fontId="13" fillId="6" borderId="3" xfId="3" applyNumberFormat="1" applyFont="1" applyFill="1" applyBorder="1" applyAlignment="1" applyProtection="1">
      <alignment horizontal="left" vertical="center" wrapText="1"/>
    </xf>
    <xf numFmtId="44" fontId="13" fillId="4" borderId="3" xfId="20" quotePrefix="1" applyFont="1" applyFill="1" applyBorder="1" applyAlignment="1" applyProtection="1">
      <alignment vertical="center"/>
    </xf>
    <xf numFmtId="164" fontId="7" fillId="0" borderId="5" xfId="3" applyNumberFormat="1" applyFont="1" applyBorder="1" applyAlignment="1" applyProtection="1">
      <alignment horizontal="center" vertical="center" wrapText="1"/>
    </xf>
    <xf numFmtId="166" fontId="7" fillId="0" borderId="5" xfId="3" applyNumberFormat="1" applyFont="1" applyBorder="1" applyAlignment="1" applyProtection="1">
      <alignment horizontal="center" vertical="center"/>
    </xf>
    <xf numFmtId="1" fontId="13" fillId="4" borderId="3" xfId="3" applyNumberFormat="1" applyFont="1" applyFill="1" applyBorder="1" applyAlignment="1" applyProtection="1">
      <alignment horizontal="left" vertical="center" wrapText="1"/>
    </xf>
    <xf numFmtId="4" fontId="13" fillId="4" borderId="5" xfId="3" applyNumberFormat="1" applyFont="1" applyFill="1" applyBorder="1" applyAlignment="1" applyProtection="1">
      <alignment horizontal="center" vertical="center"/>
    </xf>
    <xf numFmtId="1" fontId="13" fillId="7" borderId="6" xfId="3" quotePrefix="1" applyNumberFormat="1" applyFont="1" applyFill="1" applyBorder="1" applyAlignment="1" applyProtection="1">
      <alignment horizontal="left" vertical="center" wrapText="1"/>
    </xf>
    <xf numFmtId="1" fontId="13" fillId="7" borderId="4" xfId="3" quotePrefix="1" applyNumberFormat="1" applyFont="1" applyFill="1" applyBorder="1" applyAlignment="1" applyProtection="1">
      <alignment horizontal="left" vertical="center" wrapText="1"/>
    </xf>
    <xf numFmtId="4" fontId="13" fillId="7" borderId="6" xfId="3" applyNumberFormat="1" applyFont="1" applyFill="1" applyBorder="1" applyAlignment="1" applyProtection="1">
      <alignment horizontal="center" vertical="center" wrapText="1"/>
    </xf>
    <xf numFmtId="4" fontId="13" fillId="7" borderId="4" xfId="3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13" fillId="4" borderId="13" xfId="0" applyFont="1" applyFill="1" applyBorder="1" applyAlignment="1" applyProtection="1">
      <alignment horizontal="center" vertical="center" wrapText="1"/>
    </xf>
    <xf numFmtId="4" fontId="13" fillId="4" borderId="6" xfId="3" applyNumberFormat="1" applyFont="1" applyFill="1" applyBorder="1" applyAlignment="1" applyProtection="1">
      <alignment vertical="center" wrapText="1"/>
    </xf>
    <xf numFmtId="4" fontId="13" fillId="3" borderId="0" xfId="3" applyNumberFormat="1" applyFont="1" applyFill="1" applyAlignment="1" applyProtection="1">
      <alignment vertical="center" wrapText="1"/>
    </xf>
    <xf numFmtId="1" fontId="13" fillId="7" borderId="3" xfId="3" applyNumberFormat="1" applyFont="1" applyFill="1" applyBorder="1" applyAlignment="1" applyProtection="1">
      <alignment horizontal="left" vertical="center" wrapText="1"/>
    </xf>
    <xf numFmtId="4" fontId="13" fillId="7" borderId="4" xfId="3" applyNumberFormat="1" applyFont="1" applyFill="1" applyBorder="1" applyAlignment="1" applyProtection="1">
      <alignment vertical="center" wrapText="1"/>
    </xf>
    <xf numFmtId="0" fontId="15" fillId="4" borderId="10" xfId="0" applyFont="1" applyFill="1" applyBorder="1" applyAlignment="1" applyProtection="1">
      <alignment vertical="center" wrapText="1"/>
    </xf>
    <xf numFmtId="0" fontId="23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4" fillId="0" borderId="0" xfId="0" quotePrefix="1" applyFont="1" applyAlignment="1" applyProtection="1">
      <alignment vertical="center"/>
    </xf>
    <xf numFmtId="0" fontId="24" fillId="0" borderId="0" xfId="0" quotePrefix="1" applyFont="1" applyProtection="1"/>
    <xf numFmtId="0" fontId="24" fillId="0" borderId="0" xfId="0" applyFont="1" applyAlignment="1" applyProtection="1">
      <alignment horizontal="left" vertical="center" wrapText="1"/>
    </xf>
  </cellXfs>
  <cellStyles count="31">
    <cellStyle name="Moeda" xfId="20" builtinId="4"/>
    <cellStyle name="Moeda 2" xfId="30" xr:uid="{D151A37C-A39B-4C39-BF60-B95857A138EC}"/>
    <cellStyle name="Moeda 4" xfId="6" xr:uid="{00000000-0005-0000-0000-000000000000}"/>
    <cellStyle name="Normal" xfId="0" builtinId="0"/>
    <cellStyle name="Normal 12" xfId="16" xr:uid="{0989932C-EA69-4E4D-8DC6-9055D241EF0A}"/>
    <cellStyle name="Normal 13" xfId="21" xr:uid="{484D858A-2CF8-4ACE-B9E9-74813D8F719F}"/>
    <cellStyle name="Normal 13 2" xfId="22" xr:uid="{BFCF467A-E524-4A1E-B143-4790E12C0E40}"/>
    <cellStyle name="Normal 14" xfId="23" xr:uid="{4967F189-A0F2-46E8-BD2C-B88A836B535E}"/>
    <cellStyle name="Normal 14 2" xfId="24" xr:uid="{2421255D-DDE1-47FD-90CA-9CDC4773446B}"/>
    <cellStyle name="Normal 2" xfId="3" xr:uid="{00000000-0005-0000-0000-000002000000}"/>
    <cellStyle name="Normal 2 2" xfId="14" xr:uid="{EF64FA4B-3929-4514-82C6-4885A9D8FDA4}"/>
    <cellStyle name="Normal 2 3" xfId="8" xr:uid="{00000000-0005-0000-0000-000003000000}"/>
    <cellStyle name="Normal 2 4" xfId="17" xr:uid="{B89C96F5-71CE-4215-BA6A-39E33B71B466}"/>
    <cellStyle name="Normal 3" xfId="2" xr:uid="{00000000-0005-0000-0000-000004000000}"/>
    <cellStyle name="Normal 3 2" xfId="4" xr:uid="{00000000-0005-0000-0000-000005000000}"/>
    <cellStyle name="Normal 4" xfId="1" xr:uid="{00000000-0005-0000-0000-000006000000}"/>
    <cellStyle name="Normal 4 2" xfId="18" xr:uid="{4BB93DC4-5E5D-4272-ACBD-9EB9E17B61E3}"/>
    <cellStyle name="Normal 4 3" xfId="19" xr:uid="{5C1B326A-4C70-4913-ACA7-703BB7E1B87B}"/>
    <cellStyle name="Normal 4 3 2" xfId="29" xr:uid="{78791B8B-598D-4FED-90DB-55B9DDA6835A}"/>
    <cellStyle name="Normal 4 3 6" xfId="5" xr:uid="{00000000-0005-0000-0000-000007000000}"/>
    <cellStyle name="Normal 9" xfId="15" xr:uid="{B7811805-0BDF-4E67-A13D-A362283DC1C6}"/>
    <cellStyle name="Normal_Plan1" xfId="10" xr:uid="{E8EE7664-38CD-41AE-9C3D-1B66E6E904A4}"/>
    <cellStyle name="Porcentagem" xfId="11" builtinId="5"/>
    <cellStyle name="Vírgula 2" xfId="7" xr:uid="{00000000-0005-0000-0000-000008000000}"/>
    <cellStyle name="Vírgula 2 2" xfId="9" xr:uid="{00000000-0005-0000-0000-000009000000}"/>
    <cellStyle name="Vírgula 2 2 2" xfId="13" xr:uid="{FDE2AD9A-5F2F-45FC-8A2C-3E798D66530E}"/>
    <cellStyle name="Vírgula 2 2 2 2" xfId="28" xr:uid="{B3E81C7E-30A7-4A53-A328-FE8E26814DED}"/>
    <cellStyle name="Vírgula 2 2 3" xfId="26" xr:uid="{056680AA-6438-4375-8D52-BA5F9E216D64}"/>
    <cellStyle name="Vírgula 2 3" xfId="12" xr:uid="{0B099DC6-E6EE-4F76-BF1F-B20595217D17}"/>
    <cellStyle name="Vírgula 2 3 2" xfId="27" xr:uid="{3DE62B93-734C-4E23-B74C-42C3489F0F9E}"/>
    <cellStyle name="Vírgula 2 4" xfId="25" xr:uid="{C027CD39-7272-4D12-B361-E1D7F379A6C2}"/>
  </cellStyles>
  <dxfs count="0"/>
  <tableStyles count="0" defaultTableStyle="TableStyleMedium2" defaultPivotStyle="PivotStyleLight16"/>
  <colors>
    <mruColors>
      <color rgb="FF538DD5"/>
      <color rgb="FF1F497D"/>
      <color rgb="FF16365C"/>
      <color rgb="FFFF7C80"/>
      <color rgb="FFFF0066"/>
      <color rgb="FFD60093"/>
      <color rgb="FF16BAAA"/>
      <color rgb="FF4A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65009-5650-45B0-B638-E80844FA52AE}">
  <dimension ref="A1:Y43"/>
  <sheetViews>
    <sheetView tabSelected="1" workbookViewId="0">
      <selection sqref="A1:Y1"/>
    </sheetView>
  </sheetViews>
  <sheetFormatPr defaultColWidth="3.5703125" defaultRowHeight="15" x14ac:dyDescent="0.25"/>
  <cols>
    <col min="1" max="16384" width="3.5703125" style="184"/>
  </cols>
  <sheetData>
    <row r="1" spans="1:25" ht="18.75" x14ac:dyDescent="0.25">
      <c r="A1" s="183" t="s">
        <v>168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3" spans="1:25" ht="15.75" x14ac:dyDescent="0.25">
      <c r="A3" s="185" t="s">
        <v>530</v>
      </c>
      <c r="B3" s="185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75" x14ac:dyDescent="0.25">
      <c r="A4" s="185"/>
      <c r="B4" s="187" t="s">
        <v>169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</row>
    <row r="5" spans="1:25" ht="15" customHeight="1" x14ac:dyDescent="0.25">
      <c r="A5" s="187"/>
      <c r="B5" s="188" t="s">
        <v>234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</row>
    <row r="6" spans="1:25" ht="15" customHeight="1" x14ac:dyDescent="0.25">
      <c r="A6" s="185"/>
      <c r="B6" s="187" t="s">
        <v>531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</row>
    <row r="7" spans="1:25" ht="15.75" x14ac:dyDescent="0.25">
      <c r="A7" s="185"/>
      <c r="B7" s="185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</row>
    <row r="8" spans="1:25" ht="15.75" x14ac:dyDescent="0.25">
      <c r="A8" s="185" t="s">
        <v>170</v>
      </c>
      <c r="B8" s="185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</row>
    <row r="9" spans="1:25" x14ac:dyDescent="0.25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</row>
    <row r="10" spans="1:25" ht="15.75" customHeight="1" x14ac:dyDescent="0.25">
      <c r="A10" s="189" t="s">
        <v>533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</row>
    <row r="11" spans="1:25" x14ac:dyDescent="0.25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</row>
    <row r="12" spans="1:25" ht="15" customHeight="1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</row>
    <row r="13" spans="1:25" x14ac:dyDescent="0.25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</row>
    <row r="14" spans="1:25" ht="15.75" customHeight="1" x14ac:dyDescent="0.25">
      <c r="A14" s="189" t="s">
        <v>534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</row>
    <row r="15" spans="1:25" ht="15" customHeight="1" x14ac:dyDescent="0.25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</row>
    <row r="16" spans="1:25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</row>
    <row r="17" spans="1:25" ht="15.75" x14ac:dyDescent="0.25">
      <c r="A17" s="185" t="s">
        <v>171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</row>
    <row r="18" spans="1:25" ht="15.75" x14ac:dyDescent="0.25">
      <c r="A18" s="186"/>
      <c r="B18" s="185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</row>
    <row r="19" spans="1:25" ht="15" customHeight="1" x14ac:dyDescent="0.25">
      <c r="A19" s="189" t="s">
        <v>532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</row>
    <row r="20" spans="1:25" ht="15" customHeight="1" x14ac:dyDescent="0.25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</row>
    <row r="21" spans="1:25" x14ac:dyDescent="0.25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</row>
    <row r="22" spans="1:25" ht="15" customHeight="1" x14ac:dyDescent="0.25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</row>
    <row r="23" spans="1:25" x14ac:dyDescent="0.25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</row>
    <row r="24" spans="1:25" ht="15.75" customHeight="1" x14ac:dyDescent="0.25">
      <c r="A24" s="189" t="s">
        <v>172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</row>
    <row r="25" spans="1:25" ht="15" customHeight="1" x14ac:dyDescent="0.25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</row>
    <row r="26" spans="1:25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</row>
    <row r="27" spans="1:25" ht="15.75" customHeight="1" x14ac:dyDescent="0.25">
      <c r="A27" s="189" t="s">
        <v>536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</row>
    <row r="28" spans="1:25" x14ac:dyDescent="0.25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</row>
    <row r="29" spans="1:25" ht="15" customHeight="1" x14ac:dyDescent="0.25"/>
    <row r="30" spans="1:25" ht="15" customHeight="1" x14ac:dyDescent="0.25">
      <c r="A30" s="189" t="s">
        <v>535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</row>
    <row r="31" spans="1:25" x14ac:dyDescent="0.25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</row>
    <row r="32" spans="1:25" ht="15" customHeight="1" x14ac:dyDescent="0.25"/>
    <row r="33" spans="1:25" ht="15" customHeight="1" x14ac:dyDescent="0.25">
      <c r="A33" s="189" t="s">
        <v>537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</row>
    <row r="34" spans="1:25" ht="15" customHeight="1" x14ac:dyDescent="0.25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</row>
    <row r="35" spans="1:25" x14ac:dyDescent="0.25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</row>
    <row r="36" spans="1:25" ht="15" customHeight="1" x14ac:dyDescent="0.25"/>
    <row r="37" spans="1:25" ht="15" customHeight="1" x14ac:dyDescent="0.25">
      <c r="A37" s="189" t="s">
        <v>538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</row>
    <row r="38" spans="1:25" ht="15" customHeight="1" x14ac:dyDescent="0.25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</row>
    <row r="39" spans="1:25" x14ac:dyDescent="0.25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</row>
    <row r="40" spans="1:25" ht="15" customHeight="1" x14ac:dyDescent="0.25"/>
    <row r="41" spans="1:25" ht="15" customHeight="1" x14ac:dyDescent="0.25">
      <c r="A41" s="189" t="s">
        <v>173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</row>
    <row r="42" spans="1:25" ht="15" customHeight="1" x14ac:dyDescent="0.25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</row>
    <row r="43" spans="1:25" x14ac:dyDescent="0.25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</row>
  </sheetData>
  <sheetProtection algorithmName="SHA-512" hashValue="XQLEsXQN0M84+2mUC/ARRYaR2lVU6G1mrG/v9Amf9xrefrBRN6UzWDvqd3DdjQ0Wy/Fai2AzuW32f5VhHO7DrQ==" saltValue="yFNb/1KP+p+NEu4wkqa7Vg==" spinCount="100000" sheet="1" formatCells="0" formatColumns="0" formatRows="0"/>
  <mergeCells count="10">
    <mergeCell ref="A30:Y31"/>
    <mergeCell ref="A33:Y35"/>
    <mergeCell ref="A37:Y39"/>
    <mergeCell ref="A41:Y43"/>
    <mergeCell ref="A27:Y28"/>
    <mergeCell ref="A1:Y1"/>
    <mergeCell ref="A10:Y12"/>
    <mergeCell ref="A14:Y15"/>
    <mergeCell ref="A19:Y22"/>
    <mergeCell ref="A24:Y2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7B16-6C37-4871-92B2-98C012B9A2C2}">
  <sheetPr>
    <outlinePr summaryBelow="0"/>
    <pageSetUpPr fitToPage="1"/>
  </sheetPr>
  <dimension ref="A1:N68"/>
  <sheetViews>
    <sheetView showGridLines="0" zoomScaleNormal="100" zoomScaleSheetLayoutView="55" workbookViewId="0">
      <selection sqref="A1:B7"/>
    </sheetView>
  </sheetViews>
  <sheetFormatPr defaultColWidth="6.7109375" defaultRowHeight="18" customHeight="1" x14ac:dyDescent="0.25"/>
  <cols>
    <col min="1" max="1" width="11.42578125" style="25" customWidth="1"/>
    <col min="2" max="2" width="47.140625" style="25" customWidth="1"/>
    <col min="3" max="3" width="47.140625" style="119" customWidth="1"/>
    <col min="4" max="4" width="28.5703125" style="25" customWidth="1"/>
    <col min="5" max="6" width="14.28515625" style="25" customWidth="1"/>
    <col min="7" max="7" width="20" style="25" customWidth="1"/>
    <col min="8" max="8" width="20" style="120" customWidth="1"/>
    <col min="9" max="10" width="22.140625" style="25" bestFit="1" customWidth="1"/>
    <col min="11" max="11" width="23.7109375" style="25" bestFit="1" customWidth="1"/>
    <col min="12" max="13" width="20" style="25" customWidth="1"/>
    <col min="14" max="14" width="29" style="25" customWidth="1"/>
    <col min="15" max="16384" width="6.7109375" style="25"/>
  </cols>
  <sheetData>
    <row r="1" spans="1:13" ht="19.5" customHeight="1" x14ac:dyDescent="0.25">
      <c r="A1" s="9" t="s">
        <v>174</v>
      </c>
      <c r="B1" s="10"/>
      <c r="C1" s="61" t="s">
        <v>175</v>
      </c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ht="19.5" customHeight="1" x14ac:dyDescent="0.25">
      <c r="A2" s="11"/>
      <c r="B2" s="12"/>
      <c r="C2" s="64" t="s">
        <v>176</v>
      </c>
      <c r="D2" s="65"/>
      <c r="E2" s="65"/>
      <c r="F2" s="65"/>
      <c r="G2" s="65"/>
      <c r="H2" s="65"/>
      <c r="I2" s="65"/>
      <c r="J2" s="65"/>
      <c r="K2" s="65"/>
      <c r="L2" s="66"/>
      <c r="M2" s="67" t="s">
        <v>1</v>
      </c>
    </row>
    <row r="3" spans="1:13" ht="19.5" customHeight="1" x14ac:dyDescent="0.25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15"/>
      <c r="M3" s="4"/>
    </row>
    <row r="4" spans="1:13" ht="19.5" customHeight="1" x14ac:dyDescent="0.25">
      <c r="A4" s="11"/>
      <c r="B4" s="12"/>
      <c r="C4" s="64" t="s">
        <v>3</v>
      </c>
      <c r="D4" s="65"/>
      <c r="E4" s="65"/>
      <c r="F4" s="65"/>
      <c r="G4" s="66"/>
      <c r="H4" s="64" t="s">
        <v>5</v>
      </c>
      <c r="I4" s="65"/>
      <c r="J4" s="65"/>
      <c r="K4" s="66"/>
      <c r="L4" s="67" t="s">
        <v>2</v>
      </c>
      <c r="M4" s="68" t="s">
        <v>10</v>
      </c>
    </row>
    <row r="5" spans="1:13" ht="19.5" customHeight="1" x14ac:dyDescent="0.3">
      <c r="A5" s="11"/>
      <c r="B5" s="12"/>
      <c r="C5" s="69" t="s">
        <v>236</v>
      </c>
      <c r="D5" s="70"/>
      <c r="E5" s="70"/>
      <c r="F5" s="70"/>
      <c r="G5" s="71"/>
      <c r="H5" s="72" t="s">
        <v>235</v>
      </c>
      <c r="I5" s="73"/>
      <c r="J5" s="73"/>
      <c r="K5" s="74"/>
      <c r="L5" s="75">
        <v>0</v>
      </c>
      <c r="M5" s="76" t="s">
        <v>196</v>
      </c>
    </row>
    <row r="6" spans="1:13" ht="19.5" customHeight="1" x14ac:dyDescent="0.25">
      <c r="A6" s="11"/>
      <c r="B6" s="12"/>
      <c r="C6" s="64" t="s">
        <v>0</v>
      </c>
      <c r="D6" s="65"/>
      <c r="E6" s="65"/>
      <c r="F6" s="65"/>
      <c r="G6" s="65"/>
      <c r="H6" s="65"/>
      <c r="I6" s="65"/>
      <c r="J6" s="65"/>
      <c r="K6" s="65"/>
      <c r="L6" s="77" t="s">
        <v>177</v>
      </c>
      <c r="M6" s="78"/>
    </row>
    <row r="7" spans="1:13" ht="19.5" customHeight="1" x14ac:dyDescent="0.25">
      <c r="A7" s="11"/>
      <c r="B7" s="12"/>
      <c r="C7" s="122" t="s">
        <v>237</v>
      </c>
      <c r="D7" s="123"/>
      <c r="E7" s="123"/>
      <c r="F7" s="123"/>
      <c r="G7" s="123"/>
      <c r="H7" s="123"/>
      <c r="I7" s="123"/>
      <c r="J7" s="123"/>
      <c r="K7" s="123"/>
      <c r="L7" s="81"/>
      <c r="M7" s="82"/>
    </row>
    <row r="8" spans="1:13" ht="86.25" customHeight="1" x14ac:dyDescent="0.25">
      <c r="A8" s="83" t="s">
        <v>8</v>
      </c>
      <c r="B8" s="84" t="s">
        <v>4</v>
      </c>
      <c r="C8" s="84"/>
      <c r="D8" s="83" t="s">
        <v>7</v>
      </c>
      <c r="E8" s="83" t="s">
        <v>6</v>
      </c>
      <c r="F8" s="83" t="s">
        <v>178</v>
      </c>
      <c r="G8" s="85" t="s">
        <v>179</v>
      </c>
      <c r="H8" s="83" t="s">
        <v>180</v>
      </c>
      <c r="I8" s="83" t="s">
        <v>181</v>
      </c>
      <c r="J8" s="83" t="s">
        <v>182</v>
      </c>
      <c r="K8" s="83" t="s">
        <v>183</v>
      </c>
      <c r="L8" s="83" t="s">
        <v>184</v>
      </c>
      <c r="M8" s="83" t="s">
        <v>185</v>
      </c>
    </row>
    <row r="9" spans="1:13" s="45" customFormat="1" ht="19.5" customHeight="1" x14ac:dyDescent="0.25">
      <c r="A9" s="144" t="s">
        <v>238</v>
      </c>
      <c r="B9" s="145"/>
      <c r="C9" s="145"/>
      <c r="D9" s="145"/>
      <c r="E9" s="145"/>
      <c r="F9" s="145"/>
      <c r="G9" s="145"/>
      <c r="H9" s="145"/>
      <c r="I9" s="167">
        <f>SUM(I10,I22,I47,I55)</f>
        <v>0</v>
      </c>
      <c r="J9" s="167">
        <f>SUM(J10,J22,J47,J55)</f>
        <v>0</v>
      </c>
      <c r="K9" s="167">
        <f>SUM(K10,K22,K47,K55)</f>
        <v>0</v>
      </c>
      <c r="L9" s="145"/>
      <c r="M9" s="145"/>
    </row>
    <row r="10" spans="1:13" s="45" customFormat="1" ht="19.5" customHeight="1" x14ac:dyDescent="0.25">
      <c r="A10" s="90">
        <v>1</v>
      </c>
      <c r="B10" s="126" t="s">
        <v>136</v>
      </c>
      <c r="C10" s="127"/>
      <c r="D10" s="93"/>
      <c r="E10" s="94"/>
      <c r="F10" s="95"/>
      <c r="G10" s="95"/>
      <c r="H10" s="95"/>
      <c r="I10" s="147">
        <f>SUM(I12:I16,I18:I21)</f>
        <v>0</v>
      </c>
      <c r="J10" s="147">
        <f>SUM(J12:J16,J18:J21)</f>
        <v>0</v>
      </c>
      <c r="K10" s="147">
        <f>SUM(K12:K16,K18:K21)</f>
        <v>0</v>
      </c>
      <c r="L10" s="95"/>
      <c r="M10" s="95"/>
    </row>
    <row r="11" spans="1:13" s="45" customFormat="1" ht="19.5" customHeight="1" x14ac:dyDescent="0.25">
      <c r="A11" s="108" t="s">
        <v>11</v>
      </c>
      <c r="B11" s="132" t="s">
        <v>239</v>
      </c>
      <c r="C11" s="133"/>
      <c r="D11" s="150"/>
      <c r="E11" s="112"/>
      <c r="F11" s="113"/>
      <c r="G11" s="113"/>
      <c r="H11" s="113"/>
      <c r="I11" s="113"/>
      <c r="J11" s="113"/>
      <c r="K11" s="113"/>
      <c r="L11" s="113"/>
      <c r="M11" s="113"/>
    </row>
    <row r="12" spans="1:13" s="45" customFormat="1" ht="86.25" customHeight="1" x14ac:dyDescent="0.25">
      <c r="A12" s="98" t="s">
        <v>33</v>
      </c>
      <c r="B12" s="130" t="s">
        <v>527</v>
      </c>
      <c r="C12" s="131"/>
      <c r="D12" s="168"/>
      <c r="E12" s="102" t="s">
        <v>72</v>
      </c>
      <c r="F12" s="103">
        <v>40</v>
      </c>
      <c r="G12" s="121"/>
      <c r="H12" s="121"/>
      <c r="I12" s="169">
        <f>ROUND(F12*G12,2)</f>
        <v>0</v>
      </c>
      <c r="J12" s="169">
        <f>ROUND(F12*H12,2)</f>
        <v>0</v>
      </c>
      <c r="K12" s="169">
        <f t="shared" ref="K12:K46" si="0">I12+J12</f>
        <v>0</v>
      </c>
      <c r="L12" s="169">
        <f>ROUND((G12+H12)*(1+RESUMO!$P$8),2)</f>
        <v>0</v>
      </c>
      <c r="M12" s="169">
        <f>ROUND(F12*L12,2)</f>
        <v>0</v>
      </c>
    </row>
    <row r="13" spans="1:13" s="45" customFormat="1" ht="51.75" customHeight="1" x14ac:dyDescent="0.25">
      <c r="A13" s="98" t="s">
        <v>34</v>
      </c>
      <c r="B13" s="130" t="s">
        <v>243</v>
      </c>
      <c r="C13" s="131"/>
      <c r="D13" s="168"/>
      <c r="E13" s="102" t="s">
        <v>72</v>
      </c>
      <c r="F13" s="103">
        <v>65</v>
      </c>
      <c r="G13" s="121"/>
      <c r="H13" s="121"/>
      <c r="I13" s="169">
        <f t="shared" ref="I13:I16" si="1">ROUND(F13*G13,2)</f>
        <v>0</v>
      </c>
      <c r="J13" s="169">
        <f t="shared" ref="J13:J16" si="2">ROUND(F13*H13,2)</f>
        <v>0</v>
      </c>
      <c r="K13" s="169">
        <f t="shared" si="0"/>
        <v>0</v>
      </c>
      <c r="L13" s="169">
        <f>ROUND((G13+H13)*(1+RESUMO!$P$8),2)</f>
        <v>0</v>
      </c>
      <c r="M13" s="169">
        <f t="shared" ref="M13:M16" si="3">ROUND(F13*L13,2)</f>
        <v>0</v>
      </c>
    </row>
    <row r="14" spans="1:13" s="45" customFormat="1" ht="69" customHeight="1" x14ac:dyDescent="0.25">
      <c r="A14" s="98" t="s">
        <v>240</v>
      </c>
      <c r="B14" s="130" t="s">
        <v>244</v>
      </c>
      <c r="C14" s="131"/>
      <c r="D14" s="168"/>
      <c r="E14" s="102" t="s">
        <v>72</v>
      </c>
      <c r="F14" s="103">
        <v>85</v>
      </c>
      <c r="G14" s="121"/>
      <c r="H14" s="121"/>
      <c r="I14" s="169">
        <f t="shared" si="1"/>
        <v>0</v>
      </c>
      <c r="J14" s="169">
        <f t="shared" si="2"/>
        <v>0</v>
      </c>
      <c r="K14" s="169">
        <f t="shared" si="0"/>
        <v>0</v>
      </c>
      <c r="L14" s="169">
        <f>ROUND((G14+H14)*(1+RESUMO!$P$8),2)</f>
        <v>0</v>
      </c>
      <c r="M14" s="169">
        <f t="shared" si="3"/>
        <v>0</v>
      </c>
    </row>
    <row r="15" spans="1:13" s="45" customFormat="1" ht="51.75" customHeight="1" x14ac:dyDescent="0.25">
      <c r="A15" s="98" t="s">
        <v>241</v>
      </c>
      <c r="B15" s="130" t="s">
        <v>245</v>
      </c>
      <c r="C15" s="131"/>
      <c r="D15" s="168"/>
      <c r="E15" s="102" t="s">
        <v>72</v>
      </c>
      <c r="F15" s="103">
        <v>160</v>
      </c>
      <c r="G15" s="121"/>
      <c r="H15" s="121"/>
      <c r="I15" s="169">
        <f t="shared" si="1"/>
        <v>0</v>
      </c>
      <c r="J15" s="169">
        <f t="shared" si="2"/>
        <v>0</v>
      </c>
      <c r="K15" s="169">
        <f t="shared" si="0"/>
        <v>0</v>
      </c>
      <c r="L15" s="169">
        <f>ROUND((G15+H15)*(1+RESUMO!$P$8),2)</f>
        <v>0</v>
      </c>
      <c r="M15" s="169">
        <f t="shared" si="3"/>
        <v>0</v>
      </c>
    </row>
    <row r="16" spans="1:13" s="45" customFormat="1" ht="69" customHeight="1" x14ac:dyDescent="0.25">
      <c r="A16" s="98" t="s">
        <v>242</v>
      </c>
      <c r="B16" s="130" t="s">
        <v>246</v>
      </c>
      <c r="C16" s="131"/>
      <c r="D16" s="168"/>
      <c r="E16" s="102" t="s">
        <v>72</v>
      </c>
      <c r="F16" s="103">
        <v>16</v>
      </c>
      <c r="G16" s="121"/>
      <c r="H16" s="121"/>
      <c r="I16" s="169">
        <f t="shared" si="1"/>
        <v>0</v>
      </c>
      <c r="J16" s="169">
        <f t="shared" si="2"/>
        <v>0</v>
      </c>
      <c r="K16" s="169">
        <f t="shared" si="0"/>
        <v>0</v>
      </c>
      <c r="L16" s="169">
        <f>ROUND((G16+H16)*(1+RESUMO!$P$8),2)</f>
        <v>0</v>
      </c>
      <c r="M16" s="169">
        <f t="shared" si="3"/>
        <v>0</v>
      </c>
    </row>
    <row r="17" spans="1:13" s="45" customFormat="1" ht="19.5" customHeight="1" x14ac:dyDescent="0.25">
      <c r="A17" s="108" t="s">
        <v>39</v>
      </c>
      <c r="B17" s="132" t="s">
        <v>247</v>
      </c>
      <c r="C17" s="133"/>
      <c r="D17" s="150"/>
      <c r="E17" s="112"/>
      <c r="F17" s="113"/>
      <c r="G17" s="114"/>
      <c r="H17" s="113"/>
      <c r="I17" s="113"/>
      <c r="J17" s="113"/>
      <c r="K17" s="113"/>
      <c r="L17" s="113"/>
      <c r="M17" s="113"/>
    </row>
    <row r="18" spans="1:13" s="45" customFormat="1" ht="86.25" customHeight="1" x14ac:dyDescent="0.25">
      <c r="A18" s="98" t="s">
        <v>138</v>
      </c>
      <c r="B18" s="130" t="s">
        <v>251</v>
      </c>
      <c r="C18" s="131"/>
      <c r="D18" s="168"/>
      <c r="E18" s="102" t="s">
        <v>72</v>
      </c>
      <c r="F18" s="103">
        <v>120</v>
      </c>
      <c r="G18" s="121"/>
      <c r="H18" s="121"/>
      <c r="I18" s="169">
        <f t="shared" ref="I18" si="4">ROUND(F18*G18,2)</f>
        <v>0</v>
      </c>
      <c r="J18" s="169">
        <f t="shared" ref="J18" si="5">ROUND(F18*H18,2)</f>
        <v>0</v>
      </c>
      <c r="K18" s="169">
        <f t="shared" si="0"/>
        <v>0</v>
      </c>
      <c r="L18" s="169">
        <f>ROUND((G18+H18)*(1+RESUMO!$P$8),2)</f>
        <v>0</v>
      </c>
      <c r="M18" s="169">
        <f t="shared" ref="M18" si="6">ROUND(F18*L18,2)</f>
        <v>0</v>
      </c>
    </row>
    <row r="19" spans="1:13" s="45" customFormat="1" ht="51.75" customHeight="1" x14ac:dyDescent="0.25">
      <c r="A19" s="98" t="s">
        <v>248</v>
      </c>
      <c r="B19" s="130" t="s">
        <v>252</v>
      </c>
      <c r="C19" s="131"/>
      <c r="D19" s="168"/>
      <c r="E19" s="102" t="s">
        <v>72</v>
      </c>
      <c r="F19" s="103">
        <v>80</v>
      </c>
      <c r="G19" s="121"/>
      <c r="H19" s="121"/>
      <c r="I19" s="169">
        <f t="shared" ref="I19:I20" si="7">ROUND(F19*G19,2)</f>
        <v>0</v>
      </c>
      <c r="J19" s="169">
        <f t="shared" ref="J19:J20" si="8">ROUND(F19*H19,2)</f>
        <v>0</v>
      </c>
      <c r="K19" s="169">
        <f t="shared" si="0"/>
        <v>0</v>
      </c>
      <c r="L19" s="169">
        <f>ROUND((G19+H19)*(1+RESUMO!$P$8),2)</f>
        <v>0</v>
      </c>
      <c r="M19" s="169">
        <f t="shared" ref="M19" si="9">ROUND(F19*L19,2)</f>
        <v>0</v>
      </c>
    </row>
    <row r="20" spans="1:13" s="45" customFormat="1" ht="51.75" customHeight="1" x14ac:dyDescent="0.25">
      <c r="A20" s="98" t="s">
        <v>249</v>
      </c>
      <c r="B20" s="130" t="s">
        <v>253</v>
      </c>
      <c r="C20" s="131"/>
      <c r="D20" s="168"/>
      <c r="E20" s="102" t="s">
        <v>72</v>
      </c>
      <c r="F20" s="103">
        <v>70</v>
      </c>
      <c r="G20" s="121"/>
      <c r="H20" s="121"/>
      <c r="I20" s="169">
        <f t="shared" si="7"/>
        <v>0</v>
      </c>
      <c r="J20" s="169">
        <f t="shared" si="8"/>
        <v>0</v>
      </c>
      <c r="K20" s="169">
        <f t="shared" si="0"/>
        <v>0</v>
      </c>
      <c r="L20" s="169">
        <f>ROUND((G20+H20)*(1+RESUMO!$P$8),2)</f>
        <v>0</v>
      </c>
      <c r="M20" s="169">
        <f t="shared" ref="M20" si="10">ROUND(F20*L20,2)</f>
        <v>0</v>
      </c>
    </row>
    <row r="21" spans="1:13" s="45" customFormat="1" ht="34.5" customHeight="1" x14ac:dyDescent="0.25">
      <c r="A21" s="98" t="s">
        <v>250</v>
      </c>
      <c r="B21" s="130" t="s">
        <v>254</v>
      </c>
      <c r="C21" s="131"/>
      <c r="D21" s="168"/>
      <c r="E21" s="102" t="s">
        <v>72</v>
      </c>
      <c r="F21" s="103">
        <v>25</v>
      </c>
      <c r="G21" s="121"/>
      <c r="H21" s="121"/>
      <c r="I21" s="169">
        <f t="shared" ref="I21" si="11">ROUND(F21*G21,2)</f>
        <v>0</v>
      </c>
      <c r="J21" s="169">
        <f>ROUND(F21*H21,2)</f>
        <v>0</v>
      </c>
      <c r="K21" s="169">
        <f t="shared" si="0"/>
        <v>0</v>
      </c>
      <c r="L21" s="169">
        <f>ROUND((G21+H21)*(1+RESUMO!$P$8),2)</f>
        <v>0</v>
      </c>
      <c r="M21" s="169">
        <f t="shared" ref="M21" si="12">ROUND(F21*L21,2)</f>
        <v>0</v>
      </c>
    </row>
    <row r="22" spans="1:13" s="45" customFormat="1" ht="51.75" customHeight="1" x14ac:dyDescent="0.25">
      <c r="A22" s="105">
        <v>2</v>
      </c>
      <c r="B22" s="126" t="s">
        <v>255</v>
      </c>
      <c r="C22" s="170"/>
      <c r="D22" s="170"/>
      <c r="E22" s="170"/>
      <c r="F22" s="127"/>
      <c r="G22" s="96"/>
      <c r="H22" s="95"/>
      <c r="I22" s="147">
        <f>SUM(I25:I27,I29:I33,I35:I39,I41:I46)</f>
        <v>0</v>
      </c>
      <c r="J22" s="147">
        <f>SUM(J25:J27,J29:J33,J35:J39,J41:J46)</f>
        <v>0</v>
      </c>
      <c r="K22" s="147">
        <f>SUM(K25:K27,K29:K33,K35:K39,K41:K46)</f>
        <v>0</v>
      </c>
      <c r="L22" s="171"/>
      <c r="M22" s="171"/>
    </row>
    <row r="23" spans="1:13" s="45" customFormat="1" ht="19.5" customHeight="1" x14ac:dyDescent="0.25">
      <c r="A23" s="105" t="s">
        <v>12</v>
      </c>
      <c r="B23" s="126" t="s">
        <v>247</v>
      </c>
      <c r="C23" s="127"/>
      <c r="D23" s="93"/>
      <c r="E23" s="94"/>
      <c r="F23" s="95"/>
      <c r="G23" s="114"/>
      <c r="H23" s="95"/>
      <c r="I23" s="147"/>
      <c r="J23" s="147"/>
      <c r="K23" s="147"/>
      <c r="L23" s="171"/>
      <c r="M23" s="171"/>
    </row>
    <row r="24" spans="1:13" s="45" customFormat="1" ht="19.5" customHeight="1" x14ac:dyDescent="0.25">
      <c r="A24" s="157" t="s">
        <v>35</v>
      </c>
      <c r="B24" s="158" t="s">
        <v>256</v>
      </c>
      <c r="C24" s="159"/>
      <c r="D24" s="160"/>
      <c r="E24" s="161"/>
      <c r="F24" s="162"/>
      <c r="G24" s="163"/>
      <c r="H24" s="163"/>
      <c r="I24" s="165"/>
      <c r="J24" s="7"/>
      <c r="K24" s="7"/>
      <c r="L24" s="7"/>
      <c r="M24" s="7"/>
    </row>
    <row r="25" spans="1:13" s="45" customFormat="1" ht="34.5" customHeight="1" x14ac:dyDescent="0.25">
      <c r="A25" s="98" t="s">
        <v>257</v>
      </c>
      <c r="B25" s="130" t="s">
        <v>260</v>
      </c>
      <c r="C25" s="131"/>
      <c r="D25" s="168"/>
      <c r="E25" s="102" t="s">
        <v>14</v>
      </c>
      <c r="F25" s="103">
        <v>95</v>
      </c>
      <c r="G25" s="121"/>
      <c r="H25" s="121"/>
      <c r="I25" s="169">
        <f>ROUND(F25*G25,2)</f>
        <v>0</v>
      </c>
      <c r="J25" s="169">
        <f>ROUND(F25*H25,2)</f>
        <v>0</v>
      </c>
      <c r="K25" s="169">
        <f t="shared" si="0"/>
        <v>0</v>
      </c>
      <c r="L25" s="169">
        <f>ROUND((G25+H25)*(1+RESUMO!$P$8),2)</f>
        <v>0</v>
      </c>
      <c r="M25" s="169">
        <f t="shared" ref="M25" si="13">ROUND(F25*L25,2)</f>
        <v>0</v>
      </c>
    </row>
    <row r="26" spans="1:13" s="45" customFormat="1" ht="34.5" customHeight="1" x14ac:dyDescent="0.25">
      <c r="A26" s="98" t="s">
        <v>258</v>
      </c>
      <c r="B26" s="130" t="s">
        <v>261</v>
      </c>
      <c r="C26" s="131"/>
      <c r="D26" s="168"/>
      <c r="E26" s="102" t="s">
        <v>14</v>
      </c>
      <c r="F26" s="103">
        <v>95</v>
      </c>
      <c r="G26" s="121"/>
      <c r="H26" s="121"/>
      <c r="I26" s="169">
        <f t="shared" ref="I26:I27" si="14">ROUND(F26*G26,2)</f>
        <v>0</v>
      </c>
      <c r="J26" s="169">
        <f t="shared" ref="J26:J27" si="15">ROUND(F26*H26,2)</f>
        <v>0</v>
      </c>
      <c r="K26" s="169">
        <f t="shared" si="0"/>
        <v>0</v>
      </c>
      <c r="L26" s="169">
        <f>ROUND((G26+H26)*(1+RESUMO!$P$8),2)</f>
        <v>0</v>
      </c>
      <c r="M26" s="169">
        <f t="shared" ref="M26:M27" si="16">ROUND(F26*L26,2)</f>
        <v>0</v>
      </c>
    </row>
    <row r="27" spans="1:13" s="45" customFormat="1" ht="34.5" customHeight="1" x14ac:dyDescent="0.25">
      <c r="A27" s="98" t="s">
        <v>259</v>
      </c>
      <c r="B27" s="130" t="s">
        <v>262</v>
      </c>
      <c r="C27" s="131"/>
      <c r="D27" s="168"/>
      <c r="E27" s="102" t="s">
        <v>15</v>
      </c>
      <c r="F27" s="103">
        <v>55</v>
      </c>
      <c r="G27" s="121"/>
      <c r="H27" s="121"/>
      <c r="I27" s="169">
        <f t="shared" si="14"/>
        <v>0</v>
      </c>
      <c r="J27" s="169">
        <f t="shared" si="15"/>
        <v>0</v>
      </c>
      <c r="K27" s="169">
        <f t="shared" si="0"/>
        <v>0</v>
      </c>
      <c r="L27" s="169">
        <f>ROUND((G27+H27)*(1+RESUMO!$P$8),2)</f>
        <v>0</v>
      </c>
      <c r="M27" s="169">
        <f t="shared" si="16"/>
        <v>0</v>
      </c>
    </row>
    <row r="28" spans="1:13" s="45" customFormat="1" ht="19.5" customHeight="1" x14ac:dyDescent="0.25">
      <c r="A28" s="157" t="s">
        <v>79</v>
      </c>
      <c r="B28" s="158" t="s">
        <v>85</v>
      </c>
      <c r="C28" s="159"/>
      <c r="D28" s="162"/>
      <c r="E28" s="162"/>
      <c r="F28" s="162"/>
      <c r="G28" s="163"/>
      <c r="H28" s="162"/>
      <c r="I28" s="163"/>
      <c r="J28" s="163"/>
      <c r="K28" s="163"/>
      <c r="L28" s="163"/>
      <c r="M28" s="163"/>
    </row>
    <row r="29" spans="1:13" s="45" customFormat="1" ht="34.5" customHeight="1" x14ac:dyDescent="0.25">
      <c r="A29" s="98" t="s">
        <v>263</v>
      </c>
      <c r="B29" s="130" t="s">
        <v>268</v>
      </c>
      <c r="C29" s="131"/>
      <c r="D29" s="101"/>
      <c r="E29" s="102" t="s">
        <v>14</v>
      </c>
      <c r="F29" s="103">
        <v>40</v>
      </c>
      <c r="G29" s="121"/>
      <c r="H29" s="121"/>
      <c r="I29" s="169">
        <f t="shared" ref="I29:I31" si="17">ROUND(F29*G29,2)</f>
        <v>0</v>
      </c>
      <c r="J29" s="169">
        <f t="shared" ref="J29:J46" si="18">ROUND(F29*H29,2)</f>
        <v>0</v>
      </c>
      <c r="K29" s="169">
        <f t="shared" si="0"/>
        <v>0</v>
      </c>
      <c r="L29" s="169">
        <f>ROUND((G29+H29)*(1+RESUMO!$P$8),2)</f>
        <v>0</v>
      </c>
      <c r="M29" s="169">
        <f t="shared" ref="M29:M31" si="19">ROUND(F29*L29,2)</f>
        <v>0</v>
      </c>
    </row>
    <row r="30" spans="1:13" s="45" customFormat="1" ht="34.5" customHeight="1" x14ac:dyDescent="0.25">
      <c r="A30" s="98" t="s">
        <v>264</v>
      </c>
      <c r="B30" s="130" t="s">
        <v>269</v>
      </c>
      <c r="C30" s="131"/>
      <c r="D30" s="101"/>
      <c r="E30" s="102" t="s">
        <v>15</v>
      </c>
      <c r="F30" s="103">
        <v>40</v>
      </c>
      <c r="G30" s="121"/>
      <c r="H30" s="121"/>
      <c r="I30" s="169">
        <f t="shared" si="17"/>
        <v>0</v>
      </c>
      <c r="J30" s="169">
        <f t="shared" si="18"/>
        <v>0</v>
      </c>
      <c r="K30" s="169">
        <f t="shared" si="0"/>
        <v>0</v>
      </c>
      <c r="L30" s="169">
        <f>ROUND((G30+H30)*(1+RESUMO!$P$8),2)</f>
        <v>0</v>
      </c>
      <c r="M30" s="169">
        <f t="shared" si="19"/>
        <v>0</v>
      </c>
    </row>
    <row r="31" spans="1:13" s="45" customFormat="1" ht="19.5" customHeight="1" x14ac:dyDescent="0.25">
      <c r="A31" s="98" t="s">
        <v>265</v>
      </c>
      <c r="B31" s="130" t="s">
        <v>270</v>
      </c>
      <c r="C31" s="131"/>
      <c r="D31" s="101"/>
      <c r="E31" s="102" t="s">
        <v>14</v>
      </c>
      <c r="F31" s="103">
        <v>40</v>
      </c>
      <c r="G31" s="121"/>
      <c r="H31" s="121"/>
      <c r="I31" s="169">
        <f t="shared" si="17"/>
        <v>0</v>
      </c>
      <c r="J31" s="169">
        <f t="shared" si="18"/>
        <v>0</v>
      </c>
      <c r="K31" s="169">
        <f t="shared" si="0"/>
        <v>0</v>
      </c>
      <c r="L31" s="169">
        <f>ROUND((G31+H31)*(1+RESUMO!$P$8),2)</f>
        <v>0</v>
      </c>
      <c r="M31" s="169">
        <f t="shared" si="19"/>
        <v>0</v>
      </c>
    </row>
    <row r="32" spans="1:13" s="45" customFormat="1" ht="34.5" customHeight="1" x14ac:dyDescent="0.25">
      <c r="A32" s="98" t="s">
        <v>266</v>
      </c>
      <c r="B32" s="130" t="s">
        <v>271</v>
      </c>
      <c r="C32" s="131"/>
      <c r="D32" s="101"/>
      <c r="E32" s="102" t="s">
        <v>15</v>
      </c>
      <c r="F32" s="103">
        <v>30</v>
      </c>
      <c r="G32" s="121"/>
      <c r="H32" s="121"/>
      <c r="I32" s="169">
        <f t="shared" ref="I32:I33" si="20">ROUND(F32*G32,2)</f>
        <v>0</v>
      </c>
      <c r="J32" s="169">
        <f t="shared" si="18"/>
        <v>0</v>
      </c>
      <c r="K32" s="169">
        <f t="shared" si="0"/>
        <v>0</v>
      </c>
      <c r="L32" s="169">
        <f>ROUND((G32+H32)*(1+RESUMO!$P$8),2)</f>
        <v>0</v>
      </c>
      <c r="M32" s="169">
        <f t="shared" ref="M32:M33" si="21">ROUND(F32*L32,2)</f>
        <v>0</v>
      </c>
    </row>
    <row r="33" spans="1:14" s="45" customFormat="1" ht="34.5" customHeight="1" x14ac:dyDescent="0.25">
      <c r="A33" s="98" t="s">
        <v>267</v>
      </c>
      <c r="B33" s="130" t="s">
        <v>272</v>
      </c>
      <c r="C33" s="131"/>
      <c r="D33" s="101"/>
      <c r="E33" s="102" t="s">
        <v>15</v>
      </c>
      <c r="F33" s="103">
        <v>50</v>
      </c>
      <c r="G33" s="121"/>
      <c r="H33" s="121"/>
      <c r="I33" s="169">
        <f t="shared" si="20"/>
        <v>0</v>
      </c>
      <c r="J33" s="169">
        <f t="shared" si="18"/>
        <v>0</v>
      </c>
      <c r="K33" s="169">
        <f t="shared" si="0"/>
        <v>0</v>
      </c>
      <c r="L33" s="169">
        <f>ROUND((G33+H33)*(1+RESUMO!$P$8),2)</f>
        <v>0</v>
      </c>
      <c r="M33" s="169">
        <f t="shared" si="21"/>
        <v>0</v>
      </c>
    </row>
    <row r="34" spans="1:14" s="45" customFormat="1" ht="19.5" customHeight="1" x14ac:dyDescent="0.25">
      <c r="A34" s="157" t="s">
        <v>80</v>
      </c>
      <c r="B34" s="158" t="s">
        <v>273</v>
      </c>
      <c r="C34" s="159"/>
      <c r="D34" s="162"/>
      <c r="E34" s="162"/>
      <c r="F34" s="162"/>
      <c r="G34" s="163"/>
      <c r="H34" s="162"/>
      <c r="I34" s="163"/>
      <c r="J34" s="163"/>
      <c r="K34" s="163"/>
      <c r="L34" s="163"/>
      <c r="M34" s="163"/>
    </row>
    <row r="35" spans="1:14" s="45" customFormat="1" ht="34.5" customHeight="1" x14ac:dyDescent="0.25">
      <c r="A35" s="98" t="s">
        <v>274</v>
      </c>
      <c r="B35" s="130" t="s">
        <v>279</v>
      </c>
      <c r="C35" s="131"/>
      <c r="D35" s="101"/>
      <c r="E35" s="102" t="s">
        <v>14</v>
      </c>
      <c r="F35" s="103">
        <v>15</v>
      </c>
      <c r="G35" s="121"/>
      <c r="H35" s="121"/>
      <c r="I35" s="169">
        <f t="shared" ref="I35:I36" si="22">ROUND(F35*G35,2)</f>
        <v>0</v>
      </c>
      <c r="J35" s="169">
        <f t="shared" si="18"/>
        <v>0</v>
      </c>
      <c r="K35" s="169">
        <f t="shared" si="0"/>
        <v>0</v>
      </c>
      <c r="L35" s="169">
        <f>ROUND((G35+H35)*(1+RESUMO!$P$8),2)</f>
        <v>0</v>
      </c>
      <c r="M35" s="169">
        <f t="shared" ref="M35" si="23">ROUND(F35*L35,2)</f>
        <v>0</v>
      </c>
    </row>
    <row r="36" spans="1:14" s="45" customFormat="1" ht="34.5" customHeight="1" x14ac:dyDescent="0.25">
      <c r="A36" s="98" t="s">
        <v>275</v>
      </c>
      <c r="B36" s="130" t="s">
        <v>280</v>
      </c>
      <c r="C36" s="131"/>
      <c r="D36" s="101"/>
      <c r="E36" s="102" t="s">
        <v>14</v>
      </c>
      <c r="F36" s="103">
        <v>10</v>
      </c>
      <c r="G36" s="121"/>
      <c r="H36" s="121"/>
      <c r="I36" s="169">
        <f t="shared" si="22"/>
        <v>0</v>
      </c>
      <c r="J36" s="169">
        <f t="shared" si="18"/>
        <v>0</v>
      </c>
      <c r="K36" s="169">
        <f t="shared" si="0"/>
        <v>0</v>
      </c>
      <c r="L36" s="169">
        <f>ROUND((G36+H36)*(1+RESUMO!$P$8),2)</f>
        <v>0</v>
      </c>
      <c r="M36" s="169">
        <f t="shared" ref="M36" si="24">ROUND(F36*L36,2)</f>
        <v>0</v>
      </c>
    </row>
    <row r="37" spans="1:14" s="45" customFormat="1" ht="19.5" customHeight="1" x14ac:dyDescent="0.25">
      <c r="A37" s="98" t="s">
        <v>276</v>
      </c>
      <c r="B37" s="130" t="s">
        <v>281</v>
      </c>
      <c r="C37" s="131"/>
      <c r="D37" s="101"/>
      <c r="E37" s="102" t="s">
        <v>15</v>
      </c>
      <c r="F37" s="103">
        <v>7</v>
      </c>
      <c r="G37" s="121"/>
      <c r="H37" s="121"/>
      <c r="I37" s="169">
        <f>ROUND(F37*G37,2)</f>
        <v>0</v>
      </c>
      <c r="J37" s="169">
        <f t="shared" si="18"/>
        <v>0</v>
      </c>
      <c r="K37" s="169">
        <f t="shared" si="0"/>
        <v>0</v>
      </c>
      <c r="L37" s="169">
        <f>ROUND((G37+H37)*(1+RESUMO!$P$8),2)</f>
        <v>0</v>
      </c>
      <c r="M37" s="169">
        <f t="shared" ref="M37" si="25">ROUND(F37*L37,2)</f>
        <v>0</v>
      </c>
    </row>
    <row r="38" spans="1:14" s="45" customFormat="1" ht="19.5" customHeight="1" x14ac:dyDescent="0.25">
      <c r="A38" s="98" t="s">
        <v>277</v>
      </c>
      <c r="B38" s="130" t="s">
        <v>282</v>
      </c>
      <c r="C38" s="131"/>
      <c r="D38" s="101"/>
      <c r="E38" s="102" t="s">
        <v>15</v>
      </c>
      <c r="F38" s="103">
        <v>20</v>
      </c>
      <c r="G38" s="121"/>
      <c r="H38" s="121"/>
      <c r="I38" s="169">
        <f t="shared" ref="I38:I39" si="26">ROUND(F38*G38,2)</f>
        <v>0</v>
      </c>
      <c r="J38" s="169">
        <f t="shared" si="18"/>
        <v>0</v>
      </c>
      <c r="K38" s="169">
        <f t="shared" si="0"/>
        <v>0</v>
      </c>
      <c r="L38" s="169">
        <f>ROUND((G38+H38)*(1+RESUMO!$P$8),2)</f>
        <v>0</v>
      </c>
      <c r="M38" s="169">
        <f t="shared" ref="M38" si="27">ROUND(F38*L38,2)</f>
        <v>0</v>
      </c>
    </row>
    <row r="39" spans="1:14" s="45" customFormat="1" ht="34.5" customHeight="1" x14ac:dyDescent="0.25">
      <c r="A39" s="98" t="s">
        <v>278</v>
      </c>
      <c r="B39" s="130" t="s">
        <v>283</v>
      </c>
      <c r="C39" s="131"/>
      <c r="D39" s="101"/>
      <c r="E39" s="102" t="s">
        <v>15</v>
      </c>
      <c r="F39" s="103">
        <v>30</v>
      </c>
      <c r="G39" s="121"/>
      <c r="H39" s="121"/>
      <c r="I39" s="169">
        <f t="shared" si="26"/>
        <v>0</v>
      </c>
      <c r="J39" s="169">
        <f t="shared" si="18"/>
        <v>0</v>
      </c>
      <c r="K39" s="169">
        <f t="shared" si="0"/>
        <v>0</v>
      </c>
      <c r="L39" s="169">
        <f>ROUND((G39+H39)*(1+RESUMO!$P$8),2)</f>
        <v>0</v>
      </c>
      <c r="M39" s="169">
        <f t="shared" ref="M39" si="28">ROUND(F39*L39,2)</f>
        <v>0</v>
      </c>
    </row>
    <row r="40" spans="1:14" s="45" customFormat="1" ht="20.25" customHeight="1" x14ac:dyDescent="0.25">
      <c r="A40" s="157" t="s">
        <v>227</v>
      </c>
      <c r="B40" s="172" t="s">
        <v>284</v>
      </c>
      <c r="C40" s="173"/>
      <c r="D40" s="158"/>
      <c r="E40" s="159"/>
      <c r="F40" s="160"/>
      <c r="G40" s="163"/>
      <c r="H40" s="161"/>
      <c r="I40" s="163"/>
      <c r="J40" s="163"/>
      <c r="K40" s="165"/>
      <c r="L40" s="7"/>
      <c r="M40" s="174"/>
      <c r="N40" s="175"/>
    </row>
    <row r="41" spans="1:14" s="45" customFormat="1" ht="34.5" customHeight="1" x14ac:dyDescent="0.25">
      <c r="A41" s="98" t="s">
        <v>291</v>
      </c>
      <c r="B41" s="130" t="s">
        <v>285</v>
      </c>
      <c r="C41" s="131"/>
      <c r="D41" s="101"/>
      <c r="E41" s="102" t="s">
        <v>14</v>
      </c>
      <c r="F41" s="103">
        <v>50</v>
      </c>
      <c r="G41" s="121"/>
      <c r="H41" s="121"/>
      <c r="I41" s="169">
        <f>ROUND(F41*G41,2)</f>
        <v>0</v>
      </c>
      <c r="J41" s="169">
        <f>ROUND(F41*H41,2)</f>
        <v>0</v>
      </c>
      <c r="K41" s="169">
        <f t="shared" si="0"/>
        <v>0</v>
      </c>
      <c r="L41" s="169">
        <f>ROUND((G41+H41)*(1+RESUMO!$P$8),2)</f>
        <v>0</v>
      </c>
      <c r="M41" s="169">
        <f t="shared" ref="M41:M46" si="29">ROUND(F41*L41,2)</f>
        <v>0</v>
      </c>
    </row>
    <row r="42" spans="1:14" s="45" customFormat="1" ht="69" customHeight="1" x14ac:dyDescent="0.25">
      <c r="A42" s="98" t="s">
        <v>292</v>
      </c>
      <c r="B42" s="130" t="s">
        <v>286</v>
      </c>
      <c r="C42" s="131"/>
      <c r="D42" s="101"/>
      <c r="E42" s="102" t="s">
        <v>14</v>
      </c>
      <c r="F42" s="103">
        <v>340</v>
      </c>
      <c r="G42" s="121"/>
      <c r="H42" s="121"/>
      <c r="I42" s="169">
        <f t="shared" ref="I42:I46" si="30">ROUND(F42*G42,2)</f>
        <v>0</v>
      </c>
      <c r="J42" s="169">
        <f t="shared" si="18"/>
        <v>0</v>
      </c>
      <c r="K42" s="169">
        <f t="shared" si="0"/>
        <v>0</v>
      </c>
      <c r="L42" s="169">
        <f>ROUND((G42+H42)*(1+RESUMO!$P$8),2)</f>
        <v>0</v>
      </c>
      <c r="M42" s="169">
        <f t="shared" si="29"/>
        <v>0</v>
      </c>
    </row>
    <row r="43" spans="1:14" s="45" customFormat="1" ht="69" customHeight="1" x14ac:dyDescent="0.25">
      <c r="A43" s="98" t="s">
        <v>293</v>
      </c>
      <c r="B43" s="130" t="s">
        <v>287</v>
      </c>
      <c r="C43" s="131"/>
      <c r="D43" s="101"/>
      <c r="E43" s="102" t="s">
        <v>14</v>
      </c>
      <c r="F43" s="103">
        <v>60</v>
      </c>
      <c r="G43" s="121"/>
      <c r="H43" s="121"/>
      <c r="I43" s="169">
        <f t="shared" si="30"/>
        <v>0</v>
      </c>
      <c r="J43" s="169">
        <f t="shared" si="18"/>
        <v>0</v>
      </c>
      <c r="K43" s="169">
        <f t="shared" si="0"/>
        <v>0</v>
      </c>
      <c r="L43" s="169">
        <f>ROUND((G43+H43)*(1+RESUMO!$P$8),2)</f>
        <v>0</v>
      </c>
      <c r="M43" s="169">
        <f t="shared" si="29"/>
        <v>0</v>
      </c>
    </row>
    <row r="44" spans="1:14" s="45" customFormat="1" ht="69" customHeight="1" x14ac:dyDescent="0.25">
      <c r="A44" s="98" t="s">
        <v>294</v>
      </c>
      <c r="B44" s="130" t="s">
        <v>288</v>
      </c>
      <c r="C44" s="131"/>
      <c r="D44" s="101"/>
      <c r="E44" s="102" t="s">
        <v>14</v>
      </c>
      <c r="F44" s="103">
        <v>120</v>
      </c>
      <c r="G44" s="121"/>
      <c r="H44" s="121"/>
      <c r="I44" s="169">
        <f t="shared" si="30"/>
        <v>0</v>
      </c>
      <c r="J44" s="169">
        <f t="shared" si="18"/>
        <v>0</v>
      </c>
      <c r="K44" s="169">
        <f t="shared" si="0"/>
        <v>0</v>
      </c>
      <c r="L44" s="169">
        <f>ROUND((G44+H44)*(1+RESUMO!$P$8),2)</f>
        <v>0</v>
      </c>
      <c r="M44" s="169">
        <f t="shared" si="29"/>
        <v>0</v>
      </c>
    </row>
    <row r="45" spans="1:14" s="45" customFormat="1" ht="51.75" customHeight="1" x14ac:dyDescent="0.25">
      <c r="A45" s="98" t="s">
        <v>295</v>
      </c>
      <c r="B45" s="130" t="s">
        <v>289</v>
      </c>
      <c r="C45" s="131"/>
      <c r="D45" s="101"/>
      <c r="E45" s="102" t="s">
        <v>14</v>
      </c>
      <c r="F45" s="103">
        <v>50</v>
      </c>
      <c r="G45" s="121"/>
      <c r="H45" s="121"/>
      <c r="I45" s="169">
        <f t="shared" si="30"/>
        <v>0</v>
      </c>
      <c r="J45" s="169">
        <f t="shared" si="18"/>
        <v>0</v>
      </c>
      <c r="K45" s="169">
        <f t="shared" si="0"/>
        <v>0</v>
      </c>
      <c r="L45" s="169">
        <f>ROUND((G45+H45)*(1+RESUMO!$P$8),2)</f>
        <v>0</v>
      </c>
      <c r="M45" s="169">
        <f t="shared" si="29"/>
        <v>0</v>
      </c>
    </row>
    <row r="46" spans="1:14" s="45" customFormat="1" ht="69" customHeight="1" x14ac:dyDescent="0.25">
      <c r="A46" s="98" t="s">
        <v>296</v>
      </c>
      <c r="B46" s="130" t="s">
        <v>290</v>
      </c>
      <c r="C46" s="131"/>
      <c r="D46" s="101"/>
      <c r="E46" s="102" t="s">
        <v>14</v>
      </c>
      <c r="F46" s="103">
        <v>125</v>
      </c>
      <c r="G46" s="121"/>
      <c r="H46" s="121"/>
      <c r="I46" s="169">
        <f t="shared" si="30"/>
        <v>0</v>
      </c>
      <c r="J46" s="169">
        <f t="shared" si="18"/>
        <v>0</v>
      </c>
      <c r="K46" s="169">
        <f t="shared" si="0"/>
        <v>0</v>
      </c>
      <c r="L46" s="169">
        <f>ROUND((G46+H46)*(1+RESUMO!$P$8),2)</f>
        <v>0</v>
      </c>
      <c r="M46" s="169">
        <f t="shared" si="29"/>
        <v>0</v>
      </c>
      <c r="N46" s="176"/>
    </row>
    <row r="47" spans="1:14" s="45" customFormat="1" ht="19.5" customHeight="1" x14ac:dyDescent="0.25">
      <c r="A47" s="105">
        <v>3</v>
      </c>
      <c r="B47" s="90" t="s">
        <v>297</v>
      </c>
      <c r="C47" s="177"/>
      <c r="D47" s="126"/>
      <c r="E47" s="127"/>
      <c r="F47" s="106"/>
      <c r="G47" s="96"/>
      <c r="H47" s="107"/>
      <c r="I47" s="128">
        <f>SUM(I50,I52:I54)</f>
        <v>0</v>
      </c>
      <c r="J47" s="128">
        <f t="shared" ref="J47:K47" si="31">SUM(J50,J52:J54)</f>
        <v>0</v>
      </c>
      <c r="K47" s="128">
        <f t="shared" si="31"/>
        <v>0</v>
      </c>
      <c r="L47" s="8">
        <f t="shared" ref="L47" si="32">SUBTOTAL(9,L48:L55)</f>
        <v>0</v>
      </c>
      <c r="M47" s="178"/>
      <c r="N47" s="179"/>
    </row>
    <row r="48" spans="1:14" s="45" customFormat="1" ht="19.5" customHeight="1" x14ac:dyDescent="0.25">
      <c r="A48" s="108" t="s">
        <v>13</v>
      </c>
      <c r="B48" s="109" t="s">
        <v>247</v>
      </c>
      <c r="C48" s="110"/>
      <c r="D48" s="132"/>
      <c r="E48" s="133"/>
      <c r="F48" s="111"/>
      <c r="G48" s="114"/>
      <c r="H48" s="112"/>
      <c r="I48" s="114"/>
      <c r="J48" s="136"/>
      <c r="K48" s="136"/>
      <c r="L48" s="1"/>
      <c r="M48" s="137"/>
      <c r="N48" s="179"/>
    </row>
    <row r="49" spans="1:14" s="45" customFormat="1" ht="69" customHeight="1" x14ac:dyDescent="0.25">
      <c r="A49" s="157" t="s">
        <v>37</v>
      </c>
      <c r="B49" s="158" t="s">
        <v>528</v>
      </c>
      <c r="C49" s="180"/>
      <c r="D49" s="180"/>
      <c r="E49" s="180"/>
      <c r="F49" s="159"/>
      <c r="G49" s="163"/>
      <c r="H49" s="163"/>
      <c r="I49" s="165"/>
      <c r="J49" s="7"/>
      <c r="K49" s="174"/>
      <c r="L49" s="175"/>
      <c r="M49" s="160"/>
      <c r="N49" s="176"/>
    </row>
    <row r="50" spans="1:14" s="45" customFormat="1" ht="51.75" customHeight="1" x14ac:dyDescent="0.25">
      <c r="A50" s="98" t="s">
        <v>305</v>
      </c>
      <c r="B50" s="130" t="s">
        <v>529</v>
      </c>
      <c r="C50" s="131"/>
      <c r="D50" s="101"/>
      <c r="E50" s="102" t="s">
        <v>15</v>
      </c>
      <c r="F50" s="103">
        <v>1</v>
      </c>
      <c r="G50" s="121"/>
      <c r="H50" s="121"/>
      <c r="I50" s="169">
        <f t="shared" ref="I50:I52" si="33">ROUND(F50*G50,2)</f>
        <v>0</v>
      </c>
      <c r="J50" s="169">
        <f t="shared" ref="J50:J52" si="34">ROUND(F50*H50,2)</f>
        <v>0</v>
      </c>
      <c r="K50" s="169">
        <f t="shared" ref="K50" si="35">I50+J50</f>
        <v>0</v>
      </c>
      <c r="L50" s="169">
        <f>ROUND((G50+H50)*(1+RESUMO!$P$8),2)</f>
        <v>0</v>
      </c>
      <c r="M50" s="169">
        <f t="shared" ref="M50:M52" si="36">ROUND(F50*L50,2)</f>
        <v>0</v>
      </c>
    </row>
    <row r="51" spans="1:14" s="45" customFormat="1" ht="52.5" customHeight="1" x14ac:dyDescent="0.25">
      <c r="A51" s="157" t="s">
        <v>52</v>
      </c>
      <c r="B51" s="158" t="s">
        <v>301</v>
      </c>
      <c r="C51" s="180"/>
      <c r="D51" s="180"/>
      <c r="E51" s="180"/>
      <c r="F51" s="159"/>
      <c r="G51" s="163"/>
      <c r="H51" s="163"/>
      <c r="I51" s="165"/>
      <c r="J51" s="7"/>
      <c r="K51" s="7"/>
      <c r="L51" s="181"/>
      <c r="M51" s="7"/>
    </row>
    <row r="52" spans="1:14" s="45" customFormat="1" ht="120.75" customHeight="1" x14ac:dyDescent="0.25">
      <c r="A52" s="98" t="s">
        <v>298</v>
      </c>
      <c r="B52" s="130" t="s">
        <v>302</v>
      </c>
      <c r="C52" s="131"/>
      <c r="D52" s="101"/>
      <c r="E52" s="102" t="s">
        <v>15</v>
      </c>
      <c r="F52" s="103">
        <v>2</v>
      </c>
      <c r="G52" s="121"/>
      <c r="H52" s="121"/>
      <c r="I52" s="169">
        <f t="shared" si="33"/>
        <v>0</v>
      </c>
      <c r="J52" s="169">
        <f t="shared" si="34"/>
        <v>0</v>
      </c>
      <c r="K52" s="169">
        <f t="shared" ref="K52:K54" si="37">I52+J52</f>
        <v>0</v>
      </c>
      <c r="L52" s="169">
        <f>ROUND((G52+H52)*(1+RESUMO!$P$8),2)</f>
        <v>0</v>
      </c>
      <c r="M52" s="169">
        <f t="shared" si="36"/>
        <v>0</v>
      </c>
    </row>
    <row r="53" spans="1:14" s="45" customFormat="1" ht="120.75" customHeight="1" x14ac:dyDescent="0.25">
      <c r="A53" s="98" t="s">
        <v>299</v>
      </c>
      <c r="B53" s="130" t="s">
        <v>303</v>
      </c>
      <c r="C53" s="131"/>
      <c r="D53" s="101"/>
      <c r="E53" s="102" t="s">
        <v>15</v>
      </c>
      <c r="F53" s="103">
        <v>2</v>
      </c>
      <c r="G53" s="121"/>
      <c r="H53" s="121"/>
      <c r="I53" s="169">
        <f t="shared" ref="I53" si="38">ROUND(F53*G53,2)</f>
        <v>0</v>
      </c>
      <c r="J53" s="169">
        <f t="shared" ref="J53" si="39">ROUND(F53*H53,2)</f>
        <v>0</v>
      </c>
      <c r="K53" s="169">
        <f t="shared" si="37"/>
        <v>0</v>
      </c>
      <c r="L53" s="169">
        <f>ROUND((G53+H53)*(1+RESUMO!$P$8),2)</f>
        <v>0</v>
      </c>
      <c r="M53" s="169">
        <f t="shared" ref="M53" si="40">ROUND(F53*L53,2)</f>
        <v>0</v>
      </c>
    </row>
    <row r="54" spans="1:14" s="45" customFormat="1" ht="103.5" customHeight="1" x14ac:dyDescent="0.25">
      <c r="A54" s="98" t="s">
        <v>300</v>
      </c>
      <c r="B54" s="130" t="s">
        <v>304</v>
      </c>
      <c r="C54" s="131"/>
      <c r="D54" s="101"/>
      <c r="E54" s="102" t="s">
        <v>15</v>
      </c>
      <c r="F54" s="103">
        <v>2</v>
      </c>
      <c r="G54" s="121"/>
      <c r="H54" s="121"/>
      <c r="I54" s="169">
        <f t="shared" ref="I54" si="41">ROUND(F54*G54,2)</f>
        <v>0</v>
      </c>
      <c r="J54" s="169">
        <f t="shared" ref="J54" si="42">ROUND(F54*H54,2)</f>
        <v>0</v>
      </c>
      <c r="K54" s="169">
        <f t="shared" si="37"/>
        <v>0</v>
      </c>
      <c r="L54" s="169">
        <f>ROUND((G54+H54)*(1+RESUMO!$P$8),2)</f>
        <v>0</v>
      </c>
      <c r="M54" s="169">
        <f t="shared" ref="M54" si="43">ROUND(F54*L54,2)</f>
        <v>0</v>
      </c>
    </row>
    <row r="55" spans="1:14" s="45" customFormat="1" ht="19.5" customHeight="1" x14ac:dyDescent="0.25">
      <c r="A55" s="105">
        <v>4</v>
      </c>
      <c r="B55" s="126" t="s">
        <v>306</v>
      </c>
      <c r="C55" s="127"/>
      <c r="D55" s="105"/>
      <c r="E55" s="105"/>
      <c r="F55" s="105"/>
      <c r="G55" s="96"/>
      <c r="H55" s="105"/>
      <c r="I55" s="128">
        <f>SUM(I57:I58)</f>
        <v>0</v>
      </c>
      <c r="J55" s="128">
        <f t="shared" ref="J55:K55" si="44">SUM(J57:J58)</f>
        <v>0</v>
      </c>
      <c r="K55" s="128">
        <f t="shared" si="44"/>
        <v>0</v>
      </c>
      <c r="L55" s="105"/>
      <c r="M55" s="105"/>
    </row>
    <row r="56" spans="1:14" s="45" customFormat="1" ht="19.5" customHeight="1" x14ac:dyDescent="0.25">
      <c r="A56" s="108" t="s">
        <v>60</v>
      </c>
      <c r="B56" s="132" t="s">
        <v>307</v>
      </c>
      <c r="C56" s="133"/>
      <c r="D56" s="108"/>
      <c r="E56" s="108"/>
      <c r="F56" s="108"/>
      <c r="G56" s="114"/>
      <c r="H56" s="108"/>
      <c r="I56" s="108"/>
      <c r="J56" s="108"/>
      <c r="K56" s="108"/>
      <c r="L56" s="108"/>
      <c r="M56" s="108"/>
    </row>
    <row r="57" spans="1:14" s="45" customFormat="1" ht="86.25" customHeight="1" x14ac:dyDescent="0.25">
      <c r="A57" s="98" t="s">
        <v>16</v>
      </c>
      <c r="B57" s="130" t="s">
        <v>308</v>
      </c>
      <c r="C57" s="131"/>
      <c r="D57" s="101"/>
      <c r="E57" s="102" t="s">
        <v>72</v>
      </c>
      <c r="F57" s="103">
        <v>500</v>
      </c>
      <c r="G57" s="121"/>
      <c r="H57" s="121"/>
      <c r="I57" s="169">
        <f t="shared" ref="I57:I58" si="45">ROUND(F57*G57,2)</f>
        <v>0</v>
      </c>
      <c r="J57" s="169">
        <f t="shared" ref="J57:J58" si="46">ROUND(F57*H57,2)</f>
        <v>0</v>
      </c>
      <c r="K57" s="169">
        <f t="shared" ref="K57:K58" si="47">I57+J57</f>
        <v>0</v>
      </c>
      <c r="L57" s="169">
        <f>ROUND((G57+H57)*(1+RESUMO!$P$8),2)</f>
        <v>0</v>
      </c>
      <c r="M57" s="169">
        <f t="shared" ref="M57:M58" si="48">ROUND(F57*L57,2)</f>
        <v>0</v>
      </c>
    </row>
    <row r="58" spans="1:14" s="45" customFormat="1" ht="51.75" customHeight="1" x14ac:dyDescent="0.25">
      <c r="A58" s="98" t="s">
        <v>17</v>
      </c>
      <c r="B58" s="130" t="s">
        <v>309</v>
      </c>
      <c r="C58" s="131"/>
      <c r="D58" s="101"/>
      <c r="E58" s="102" t="s">
        <v>89</v>
      </c>
      <c r="F58" s="103">
        <v>2</v>
      </c>
      <c r="G58" s="121"/>
      <c r="H58" s="121"/>
      <c r="I58" s="169">
        <f t="shared" si="45"/>
        <v>0</v>
      </c>
      <c r="J58" s="169">
        <f t="shared" si="46"/>
        <v>0</v>
      </c>
      <c r="K58" s="169">
        <f t="shared" si="47"/>
        <v>0</v>
      </c>
      <c r="L58" s="169">
        <f>ROUND((G58+H58)*(1+RESUMO!$P$8),2)</f>
        <v>0</v>
      </c>
      <c r="M58" s="169">
        <f t="shared" si="48"/>
        <v>0</v>
      </c>
    </row>
    <row r="59" spans="1:14" s="45" customFormat="1" ht="37.5" customHeight="1" x14ac:dyDescent="0.25">
      <c r="A59" s="115"/>
      <c r="B59" s="115"/>
      <c r="C59" s="115"/>
      <c r="D59" s="115"/>
      <c r="E59" s="115"/>
      <c r="F59" s="115"/>
      <c r="G59" s="115"/>
      <c r="H59" s="141" t="s">
        <v>195</v>
      </c>
      <c r="I59" s="142">
        <f>SUM(I9)</f>
        <v>0</v>
      </c>
      <c r="J59" s="142">
        <f>SUM(J9)</f>
        <v>0</v>
      </c>
      <c r="K59" s="142">
        <f t="shared" ref="K59" si="49">SUM(K9)</f>
        <v>0</v>
      </c>
      <c r="L59" s="182"/>
      <c r="M59" s="182"/>
    </row>
    <row r="60" spans="1:14" ht="18" customHeight="1" x14ac:dyDescent="0.25">
      <c r="J60" s="3"/>
      <c r="K60" s="3"/>
      <c r="L60" s="2"/>
    </row>
    <row r="61" spans="1:14" ht="18" customHeight="1" x14ac:dyDescent="0.25">
      <c r="J61" s="53"/>
      <c r="K61" s="53"/>
      <c r="L61" s="2"/>
    </row>
    <row r="62" spans="1:14" ht="18" customHeight="1" x14ac:dyDescent="0.25">
      <c r="L62" s="2"/>
    </row>
    <row r="63" spans="1:14" ht="18" customHeight="1" x14ac:dyDescent="0.25">
      <c r="L63" s="2"/>
    </row>
    <row r="64" spans="1:14" ht="18" customHeight="1" x14ac:dyDescent="0.25">
      <c r="L64" s="2"/>
    </row>
    <row r="65" spans="12:12" ht="18" customHeight="1" x14ac:dyDescent="0.25">
      <c r="L65" s="2"/>
    </row>
    <row r="66" spans="12:12" ht="18" customHeight="1" x14ac:dyDescent="0.25">
      <c r="L66" s="2"/>
    </row>
    <row r="67" spans="12:12" ht="18" customHeight="1" x14ac:dyDescent="0.25">
      <c r="L67" s="2"/>
    </row>
    <row r="68" spans="12:12" ht="18" customHeight="1" x14ac:dyDescent="0.25">
      <c r="L68" s="2"/>
    </row>
  </sheetData>
  <sheetProtection algorithmName="SHA-512" hashValue="uFgKtG+heaDzrjZGmKkGqR0RN87wRd9eO6qDYFc8O0xl5TkNS9V+sl90QMFEfDIkP+wTRYTaiYlYtm+av3K+Og==" saltValue="cqfgPNaxdPzyAcw+Mf+Slw==" spinCount="100000" sheet="1" formatCells="0" formatColumns="0" formatRows="0"/>
  <mergeCells count="65">
    <mergeCell ref="B22:F22"/>
    <mergeCell ref="B23:C23"/>
    <mergeCell ref="B48:C48"/>
    <mergeCell ref="B49:F49"/>
    <mergeCell ref="B51:F51"/>
    <mergeCell ref="B57:C57"/>
    <mergeCell ref="B58:C58"/>
    <mergeCell ref="B35:C35"/>
    <mergeCell ref="B25:C25"/>
    <mergeCell ref="B24:C24"/>
    <mergeCell ref="B53:C53"/>
    <mergeCell ref="B39:C39"/>
    <mergeCell ref="B36:C36"/>
    <mergeCell ref="B37:C37"/>
    <mergeCell ref="B38:C38"/>
    <mergeCell ref="B33:C33"/>
    <mergeCell ref="B34:C34"/>
    <mergeCell ref="B26:C26"/>
    <mergeCell ref="B27:C27"/>
    <mergeCell ref="B11:C11"/>
    <mergeCell ref="B12:C12"/>
    <mergeCell ref="B13:C13"/>
    <mergeCell ref="B14:C14"/>
    <mergeCell ref="B15:C15"/>
    <mergeCell ref="B20:C20"/>
    <mergeCell ref="B21:C21"/>
    <mergeCell ref="B16:C16"/>
    <mergeCell ref="B17:C17"/>
    <mergeCell ref="B18:C18"/>
    <mergeCell ref="B19:C19"/>
    <mergeCell ref="B10:C10"/>
    <mergeCell ref="B8:C8"/>
    <mergeCell ref="A1:B7"/>
    <mergeCell ref="C1:M1"/>
    <mergeCell ref="C2:L2"/>
    <mergeCell ref="C3:L3"/>
    <mergeCell ref="C4:G4"/>
    <mergeCell ref="H4:K4"/>
    <mergeCell ref="C5:G5"/>
    <mergeCell ref="H5:K5"/>
    <mergeCell ref="C6:K6"/>
    <mergeCell ref="L6:M7"/>
    <mergeCell ref="C7:K7"/>
    <mergeCell ref="B29:C29"/>
    <mergeCell ref="B31:C31"/>
    <mergeCell ref="B32:C32"/>
    <mergeCell ref="B28:C28"/>
    <mergeCell ref="B30:C30"/>
    <mergeCell ref="M40:N40"/>
    <mergeCell ref="B41:C41"/>
    <mergeCell ref="B42:C42"/>
    <mergeCell ref="B43:C43"/>
    <mergeCell ref="B44:C44"/>
    <mergeCell ref="B52:C52"/>
    <mergeCell ref="K49:L49"/>
    <mergeCell ref="B56:C56"/>
    <mergeCell ref="B40:C40"/>
    <mergeCell ref="D40:E40"/>
    <mergeCell ref="B45:C45"/>
    <mergeCell ref="B46:C46"/>
    <mergeCell ref="D47:E47"/>
    <mergeCell ref="B54:C54"/>
    <mergeCell ref="B55:C55"/>
    <mergeCell ref="D48:E48"/>
    <mergeCell ref="B50:C50"/>
  </mergeCells>
  <printOptions horizontalCentered="1"/>
  <pageMargins left="0.25" right="0.25" top="0.75" bottom="0.75" header="0.3" footer="0.3"/>
  <pageSetup paperSize="9" scale="41" fitToHeight="0" orientation="landscape" horizontalDpi="4294967293" verticalDpi="4294967293" r:id="rId1"/>
  <headerFooter alignWithMargins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5DFC-B41D-44A3-9572-3D90149F4CBC}">
  <sheetPr>
    <outlinePr summaryBelow="0"/>
    <pageSetUpPr fitToPage="1"/>
  </sheetPr>
  <dimension ref="A1:M136"/>
  <sheetViews>
    <sheetView showGridLines="0" zoomScaleNormal="100" zoomScaleSheetLayoutView="55" workbookViewId="0">
      <selection sqref="A1:B7"/>
    </sheetView>
  </sheetViews>
  <sheetFormatPr defaultColWidth="6.7109375" defaultRowHeight="18" customHeight="1" x14ac:dyDescent="0.25"/>
  <cols>
    <col min="1" max="1" width="11.42578125" style="25" customWidth="1"/>
    <col min="2" max="2" width="47.140625" style="25" customWidth="1"/>
    <col min="3" max="3" width="47.140625" style="119" customWidth="1"/>
    <col min="4" max="4" width="28.5703125" style="25" customWidth="1"/>
    <col min="5" max="6" width="14.28515625" style="25" customWidth="1"/>
    <col min="7" max="7" width="20" style="25" customWidth="1"/>
    <col min="8" max="8" width="20" style="120" customWidth="1"/>
    <col min="9" max="10" width="22.140625" style="25" bestFit="1" customWidth="1"/>
    <col min="11" max="11" width="23.7109375" style="25" bestFit="1" customWidth="1"/>
    <col min="12" max="13" width="20" style="25" customWidth="1"/>
    <col min="14" max="14" width="29" style="25" customWidth="1"/>
    <col min="15" max="16384" width="6.7109375" style="25"/>
  </cols>
  <sheetData>
    <row r="1" spans="1:13" ht="19.5" customHeight="1" x14ac:dyDescent="0.25">
      <c r="A1" s="9" t="s">
        <v>174</v>
      </c>
      <c r="B1" s="10"/>
      <c r="C1" s="61" t="s">
        <v>175</v>
      </c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ht="19.5" customHeight="1" x14ac:dyDescent="0.25">
      <c r="A2" s="11"/>
      <c r="B2" s="12"/>
      <c r="C2" s="64" t="s">
        <v>176</v>
      </c>
      <c r="D2" s="65"/>
      <c r="E2" s="65"/>
      <c r="F2" s="65"/>
      <c r="G2" s="65"/>
      <c r="H2" s="65"/>
      <c r="I2" s="65"/>
      <c r="J2" s="65"/>
      <c r="K2" s="65"/>
      <c r="L2" s="66"/>
      <c r="M2" s="67" t="s">
        <v>1</v>
      </c>
    </row>
    <row r="3" spans="1:13" ht="19.5" customHeight="1" x14ac:dyDescent="0.25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15"/>
      <c r="M3" s="4"/>
    </row>
    <row r="4" spans="1:13" ht="19.5" customHeight="1" x14ac:dyDescent="0.25">
      <c r="A4" s="11"/>
      <c r="B4" s="12"/>
      <c r="C4" s="64" t="s">
        <v>3</v>
      </c>
      <c r="D4" s="65"/>
      <c r="E4" s="65"/>
      <c r="F4" s="65"/>
      <c r="G4" s="66"/>
      <c r="H4" s="64" t="s">
        <v>5</v>
      </c>
      <c r="I4" s="65"/>
      <c r="J4" s="65"/>
      <c r="K4" s="66"/>
      <c r="L4" s="67" t="s">
        <v>2</v>
      </c>
      <c r="M4" s="68" t="s">
        <v>10</v>
      </c>
    </row>
    <row r="5" spans="1:13" ht="19.5" customHeight="1" x14ac:dyDescent="0.3">
      <c r="A5" s="11"/>
      <c r="B5" s="12"/>
      <c r="C5" s="69" t="s">
        <v>236</v>
      </c>
      <c r="D5" s="70"/>
      <c r="E5" s="70"/>
      <c r="F5" s="70"/>
      <c r="G5" s="71"/>
      <c r="H5" s="72" t="s">
        <v>310</v>
      </c>
      <c r="I5" s="73"/>
      <c r="J5" s="73"/>
      <c r="K5" s="74"/>
      <c r="L5" s="75">
        <v>0</v>
      </c>
      <c r="M5" s="76" t="s">
        <v>197</v>
      </c>
    </row>
    <row r="6" spans="1:13" ht="19.5" customHeight="1" x14ac:dyDescent="0.25">
      <c r="A6" s="11"/>
      <c r="B6" s="12"/>
      <c r="C6" s="64" t="s">
        <v>0</v>
      </c>
      <c r="D6" s="65"/>
      <c r="E6" s="65"/>
      <c r="F6" s="65"/>
      <c r="G6" s="65"/>
      <c r="H6" s="65"/>
      <c r="I6" s="65"/>
      <c r="J6" s="65"/>
      <c r="K6" s="65"/>
      <c r="L6" s="77" t="s">
        <v>177</v>
      </c>
      <c r="M6" s="78"/>
    </row>
    <row r="7" spans="1:13" ht="19.5" customHeight="1" x14ac:dyDescent="0.25">
      <c r="A7" s="11"/>
      <c r="B7" s="12"/>
      <c r="C7" s="122" t="s">
        <v>166</v>
      </c>
      <c r="D7" s="123"/>
      <c r="E7" s="123"/>
      <c r="F7" s="123"/>
      <c r="G7" s="123"/>
      <c r="H7" s="123"/>
      <c r="I7" s="123"/>
      <c r="J7" s="123"/>
      <c r="K7" s="123"/>
      <c r="L7" s="81"/>
      <c r="M7" s="82"/>
    </row>
    <row r="8" spans="1:13" ht="86.25" customHeight="1" x14ac:dyDescent="0.25">
      <c r="A8" s="83" t="s">
        <v>8</v>
      </c>
      <c r="B8" s="84" t="s">
        <v>4</v>
      </c>
      <c r="C8" s="84"/>
      <c r="D8" s="83" t="s">
        <v>7</v>
      </c>
      <c r="E8" s="83" t="s">
        <v>6</v>
      </c>
      <c r="F8" s="83" t="s">
        <v>178</v>
      </c>
      <c r="G8" s="85" t="s">
        <v>179</v>
      </c>
      <c r="H8" s="83" t="s">
        <v>180</v>
      </c>
      <c r="I8" s="124" t="s">
        <v>181</v>
      </c>
      <c r="J8" s="83" t="s">
        <v>182</v>
      </c>
      <c r="K8" s="83" t="s">
        <v>183</v>
      </c>
      <c r="L8" s="83" t="s">
        <v>184</v>
      </c>
      <c r="M8" s="83" t="s">
        <v>185</v>
      </c>
    </row>
    <row r="9" spans="1:13" s="45" customFormat="1" ht="19.5" customHeight="1" x14ac:dyDescent="0.25">
      <c r="A9" s="144" t="s">
        <v>311</v>
      </c>
      <c r="B9" s="145"/>
      <c r="C9" s="145"/>
      <c r="D9" s="145"/>
      <c r="E9" s="145"/>
      <c r="F9" s="145"/>
      <c r="G9" s="87"/>
      <c r="H9" s="87"/>
      <c r="I9" s="146">
        <f>SUM(I10,I19,I48,I58,I72,I95,I100,I103,I105,I113,I124,I134)</f>
        <v>0</v>
      </c>
      <c r="J9" s="146">
        <f t="shared" ref="J9:K9" si="0">SUM(J10,J19,J48,J58,J72,J95,J100,J103,J105,J113,J124,J134)</f>
        <v>0</v>
      </c>
      <c r="K9" s="146">
        <f t="shared" si="0"/>
        <v>0</v>
      </c>
      <c r="L9" s="89"/>
      <c r="M9" s="89"/>
    </row>
    <row r="10" spans="1:13" s="45" customFormat="1" ht="19.5" customHeight="1" x14ac:dyDescent="0.25">
      <c r="A10" s="90">
        <v>1</v>
      </c>
      <c r="B10" s="126" t="s">
        <v>141</v>
      </c>
      <c r="C10" s="127"/>
      <c r="D10" s="93"/>
      <c r="E10" s="94"/>
      <c r="F10" s="95"/>
      <c r="G10" s="96"/>
      <c r="H10" s="128"/>
      <c r="I10" s="147">
        <f>SUM(I12,I14,I16:I18)</f>
        <v>0</v>
      </c>
      <c r="J10" s="147">
        <f>SUM(J12,J14,J16:J18)</f>
        <v>0</v>
      </c>
      <c r="K10" s="147">
        <f>SUM(K12,K14,K16:K18)</f>
        <v>0</v>
      </c>
      <c r="L10" s="148"/>
      <c r="M10" s="149"/>
    </row>
    <row r="11" spans="1:13" s="45" customFormat="1" ht="19.5" customHeight="1" x14ac:dyDescent="0.25">
      <c r="A11" s="108" t="s">
        <v>11</v>
      </c>
      <c r="B11" s="132" t="s">
        <v>140</v>
      </c>
      <c r="C11" s="133"/>
      <c r="D11" s="150"/>
      <c r="E11" s="112"/>
      <c r="F11" s="113"/>
      <c r="G11" s="114"/>
      <c r="H11" s="114"/>
      <c r="I11" s="151"/>
      <c r="J11" s="6"/>
      <c r="K11" s="152"/>
      <c r="L11" s="153"/>
      <c r="M11" s="154"/>
    </row>
    <row r="12" spans="1:13" s="45" customFormat="1" ht="19.5" customHeight="1" x14ac:dyDescent="0.25">
      <c r="A12" s="98" t="s">
        <v>33</v>
      </c>
      <c r="B12" s="130" t="s">
        <v>312</v>
      </c>
      <c r="C12" s="131"/>
      <c r="D12" s="101"/>
      <c r="E12" s="102" t="s">
        <v>313</v>
      </c>
      <c r="F12" s="103">
        <v>4</v>
      </c>
      <c r="G12" s="121"/>
      <c r="H12" s="121"/>
      <c r="I12" s="155">
        <f>ROUND(F12*G12,2)</f>
        <v>0</v>
      </c>
      <c r="J12" s="155">
        <f>ROUND(F12*H12,2)</f>
        <v>0</v>
      </c>
      <c r="K12" s="156">
        <f>I12+J12</f>
        <v>0</v>
      </c>
      <c r="L12" s="155">
        <f>ROUND((G12+H12)*(1+RESUMO!$P$9),2)</f>
        <v>0</v>
      </c>
      <c r="M12" s="155">
        <f>ROUND(F12*L12,2)</f>
        <v>0</v>
      </c>
    </row>
    <row r="13" spans="1:13" s="45" customFormat="1" ht="19.5" customHeight="1" x14ac:dyDescent="0.25">
      <c r="A13" s="108" t="s">
        <v>39</v>
      </c>
      <c r="B13" s="132" t="s">
        <v>139</v>
      </c>
      <c r="C13" s="133"/>
      <c r="D13" s="150"/>
      <c r="E13" s="112"/>
      <c r="F13" s="113"/>
      <c r="G13" s="114"/>
      <c r="H13" s="114"/>
      <c r="I13" s="151"/>
      <c r="J13" s="6"/>
      <c r="K13" s="152"/>
      <c r="L13" s="153"/>
      <c r="M13" s="154"/>
    </row>
    <row r="14" spans="1:13" s="45" customFormat="1" ht="19.5" customHeight="1" x14ac:dyDescent="0.25">
      <c r="A14" s="98" t="s">
        <v>138</v>
      </c>
      <c r="B14" s="130" t="s">
        <v>137</v>
      </c>
      <c r="C14" s="131"/>
      <c r="D14" s="101"/>
      <c r="E14" s="102" t="s">
        <v>313</v>
      </c>
      <c r="F14" s="103">
        <v>4</v>
      </c>
      <c r="G14" s="121"/>
      <c r="H14" s="121"/>
      <c r="I14" s="155">
        <f>ROUND(F14*G14,2)</f>
        <v>0</v>
      </c>
      <c r="J14" s="155">
        <f t="shared" ref="J14" si="1">ROUND(F14*H14,2)</f>
        <v>0</v>
      </c>
      <c r="K14" s="156">
        <f t="shared" ref="K14" si="2">I14+J14</f>
        <v>0</v>
      </c>
      <c r="L14" s="155">
        <f>ROUND((G14+H14)*(1+RESUMO!$P$9),2)</f>
        <v>0</v>
      </c>
      <c r="M14" s="155">
        <f>ROUND(F14*L14,2)</f>
        <v>0</v>
      </c>
    </row>
    <row r="15" spans="1:13" s="45" customFormat="1" ht="19.5" customHeight="1" x14ac:dyDescent="0.25">
      <c r="A15" s="108" t="s">
        <v>40</v>
      </c>
      <c r="B15" s="132" t="s">
        <v>314</v>
      </c>
      <c r="C15" s="133"/>
      <c r="D15" s="150"/>
      <c r="E15" s="112"/>
      <c r="F15" s="113"/>
      <c r="G15" s="114"/>
      <c r="H15" s="114"/>
      <c r="I15" s="151"/>
      <c r="J15" s="6"/>
      <c r="K15" s="152"/>
      <c r="L15" s="153"/>
      <c r="M15" s="154"/>
    </row>
    <row r="16" spans="1:13" s="45" customFormat="1" ht="19.5" customHeight="1" x14ac:dyDescent="0.25">
      <c r="A16" s="98" t="s">
        <v>135</v>
      </c>
      <c r="B16" s="130" t="s">
        <v>201</v>
      </c>
      <c r="C16" s="131"/>
      <c r="D16" s="101"/>
      <c r="E16" s="102" t="s">
        <v>132</v>
      </c>
      <c r="F16" s="103">
        <v>1</v>
      </c>
      <c r="G16" s="121"/>
      <c r="H16" s="121"/>
      <c r="I16" s="155">
        <f>ROUND(F16*G16,2)</f>
        <v>0</v>
      </c>
      <c r="J16" s="155">
        <f>ROUND(F16*H16,2)</f>
        <v>0</v>
      </c>
      <c r="K16" s="156">
        <f>I16+J16</f>
        <v>0</v>
      </c>
      <c r="L16" s="155">
        <f>ROUND((G16+H16)*(1+RESUMO!$P$9),2)</f>
        <v>0</v>
      </c>
      <c r="M16" s="155">
        <f>ROUND(F16*L16,2)</f>
        <v>0</v>
      </c>
    </row>
    <row r="17" spans="1:13" s="45" customFormat="1" ht="19.5" customHeight="1" x14ac:dyDescent="0.25">
      <c r="A17" s="98" t="s">
        <v>134</v>
      </c>
      <c r="B17" s="130" t="s">
        <v>316</v>
      </c>
      <c r="C17" s="131"/>
      <c r="D17" s="101"/>
      <c r="E17" s="102" t="s">
        <v>14</v>
      </c>
      <c r="F17" s="103">
        <v>40</v>
      </c>
      <c r="G17" s="121"/>
      <c r="H17" s="121"/>
      <c r="I17" s="155">
        <f>ROUND(F17*G17,2)</f>
        <v>0</v>
      </c>
      <c r="J17" s="155">
        <f>ROUND(F17*H17,2)</f>
        <v>0</v>
      </c>
      <c r="K17" s="156">
        <f>I17+J17</f>
        <v>0</v>
      </c>
      <c r="L17" s="155">
        <f>ROUND((G17+H17)*(1+RESUMO!$P$9),2)</f>
        <v>0</v>
      </c>
      <c r="M17" s="155">
        <f>ROUND(F17*L17,2)</f>
        <v>0</v>
      </c>
    </row>
    <row r="18" spans="1:13" s="45" customFormat="1" ht="19.5" customHeight="1" x14ac:dyDescent="0.25">
      <c r="A18" s="98" t="s">
        <v>315</v>
      </c>
      <c r="B18" s="130" t="s">
        <v>317</v>
      </c>
      <c r="C18" s="131"/>
      <c r="D18" s="101"/>
      <c r="E18" s="102" t="s">
        <v>32</v>
      </c>
      <c r="F18" s="103">
        <v>550</v>
      </c>
      <c r="G18" s="121"/>
      <c r="H18" s="121"/>
      <c r="I18" s="155">
        <f>ROUND(F18*G18,2)</f>
        <v>0</v>
      </c>
      <c r="J18" s="155">
        <f>ROUND(F18*H18,2)</f>
        <v>0</v>
      </c>
      <c r="K18" s="156">
        <f>I18+J18</f>
        <v>0</v>
      </c>
      <c r="L18" s="155">
        <f>ROUND((G18+H18)*(1+RESUMO!$P$9),2)</f>
        <v>0</v>
      </c>
      <c r="M18" s="155">
        <f>ROUND(F18*L18,2)</f>
        <v>0</v>
      </c>
    </row>
    <row r="19" spans="1:13" s="45" customFormat="1" ht="19.5" customHeight="1" x14ac:dyDescent="0.25">
      <c r="A19" s="105">
        <v>2</v>
      </c>
      <c r="B19" s="126" t="s">
        <v>318</v>
      </c>
      <c r="C19" s="127"/>
      <c r="D19" s="106"/>
      <c r="E19" s="107"/>
      <c r="F19" s="95"/>
      <c r="G19" s="96"/>
      <c r="H19" s="96"/>
      <c r="I19" s="147">
        <f>SUM(I22:I24,I26:I32,I35:I38,I40:I47)</f>
        <v>0</v>
      </c>
      <c r="J19" s="147">
        <f>SUM(J22:J24,J26:J32,J35:J38,J40:J47)</f>
        <v>0</v>
      </c>
      <c r="K19" s="147">
        <f>SUM(K22:K24,K26:K32,K35:K38,K40:K47)</f>
        <v>0</v>
      </c>
      <c r="L19" s="95"/>
      <c r="M19" s="95"/>
    </row>
    <row r="20" spans="1:13" s="45" customFormat="1" ht="19.5" customHeight="1" x14ac:dyDescent="0.25">
      <c r="A20" s="108" t="s">
        <v>12</v>
      </c>
      <c r="B20" s="132" t="s">
        <v>319</v>
      </c>
      <c r="C20" s="133"/>
      <c r="D20" s="111"/>
      <c r="E20" s="112"/>
      <c r="F20" s="113"/>
      <c r="G20" s="114"/>
      <c r="H20" s="114"/>
      <c r="I20" s="114"/>
      <c r="J20" s="114"/>
      <c r="K20" s="114"/>
      <c r="L20" s="114"/>
      <c r="M20" s="114"/>
    </row>
    <row r="21" spans="1:13" s="45" customFormat="1" ht="19.5" customHeight="1" x14ac:dyDescent="0.25">
      <c r="A21" s="157" t="s">
        <v>35</v>
      </c>
      <c r="B21" s="158" t="s">
        <v>320</v>
      </c>
      <c r="C21" s="159"/>
      <c r="D21" s="160"/>
      <c r="E21" s="161"/>
      <c r="F21" s="162"/>
      <c r="G21" s="163"/>
      <c r="H21" s="163"/>
      <c r="I21" s="163"/>
      <c r="J21" s="163"/>
      <c r="K21" s="163"/>
      <c r="L21" s="163"/>
      <c r="M21" s="163"/>
    </row>
    <row r="22" spans="1:13" s="45" customFormat="1" ht="34.5" customHeight="1" x14ac:dyDescent="0.25">
      <c r="A22" s="98" t="s">
        <v>257</v>
      </c>
      <c r="B22" s="130" t="s">
        <v>321</v>
      </c>
      <c r="C22" s="131"/>
      <c r="D22" s="101"/>
      <c r="E22" s="102" t="s">
        <v>32</v>
      </c>
      <c r="F22" s="103">
        <v>35.379999999999995</v>
      </c>
      <c r="G22" s="121"/>
      <c r="H22" s="121"/>
      <c r="I22" s="155">
        <f>ROUND(F22*G22,2)</f>
        <v>0</v>
      </c>
      <c r="J22" s="155">
        <f>ROUND(F22*H22,2)</f>
        <v>0</v>
      </c>
      <c r="K22" s="156">
        <f>I22+J22</f>
        <v>0</v>
      </c>
      <c r="L22" s="155">
        <f>ROUND((G22+H22)*(1+RESUMO!$P$9),2)</f>
        <v>0</v>
      </c>
      <c r="M22" s="155">
        <f>ROUND(F22*L22,2)</f>
        <v>0</v>
      </c>
    </row>
    <row r="23" spans="1:13" s="45" customFormat="1" ht="19.5" customHeight="1" x14ac:dyDescent="0.25">
      <c r="A23" s="98" t="s">
        <v>258</v>
      </c>
      <c r="B23" s="130" t="s">
        <v>322</v>
      </c>
      <c r="C23" s="131"/>
      <c r="D23" s="101"/>
      <c r="E23" s="102" t="s">
        <v>323</v>
      </c>
      <c r="F23" s="103">
        <v>53.069999999999993</v>
      </c>
      <c r="G23" s="121"/>
      <c r="H23" s="121"/>
      <c r="I23" s="155">
        <f t="shared" ref="I23" si="3">ROUND(F23*G23,2)</f>
        <v>0</v>
      </c>
      <c r="J23" s="155">
        <f t="shared" ref="J23" si="4">ROUND(F23*H23,2)</f>
        <v>0</v>
      </c>
      <c r="K23" s="156">
        <f t="shared" ref="K23" si="5">I23+J23</f>
        <v>0</v>
      </c>
      <c r="L23" s="155">
        <f>ROUND((G23+H23)*(1+RESUMO!$P$9),2)</f>
        <v>0</v>
      </c>
      <c r="M23" s="155">
        <f t="shared" ref="M23" si="6">ROUND(F23*L23,2)</f>
        <v>0</v>
      </c>
    </row>
    <row r="24" spans="1:13" s="45" customFormat="1" ht="19.5" customHeight="1" x14ac:dyDescent="0.25">
      <c r="A24" s="98" t="s">
        <v>259</v>
      </c>
      <c r="B24" s="130" t="s">
        <v>133</v>
      </c>
      <c r="C24" s="131"/>
      <c r="D24" s="101"/>
      <c r="E24" s="102" t="s">
        <v>132</v>
      </c>
      <c r="F24" s="103">
        <v>5.0947199999999997</v>
      </c>
      <c r="G24" s="121"/>
      <c r="H24" s="121"/>
      <c r="I24" s="155">
        <f>ROUND(F24*G24,2)</f>
        <v>0</v>
      </c>
      <c r="J24" s="155">
        <f t="shared" ref="J24" si="7">ROUND(F24*H24,2)</f>
        <v>0</v>
      </c>
      <c r="K24" s="156">
        <f>I24+J24</f>
        <v>0</v>
      </c>
      <c r="L24" s="155">
        <f>ROUND((G24+H24)*(1+RESUMO!$P$9),2)</f>
        <v>0</v>
      </c>
      <c r="M24" s="155">
        <f>ROUND(F24*L24,2)</f>
        <v>0</v>
      </c>
    </row>
    <row r="25" spans="1:13" s="45" customFormat="1" ht="19.5" customHeight="1" x14ac:dyDescent="0.25">
      <c r="A25" s="157" t="s">
        <v>36</v>
      </c>
      <c r="B25" s="158" t="s">
        <v>331</v>
      </c>
      <c r="C25" s="159"/>
      <c r="D25" s="160"/>
      <c r="E25" s="161"/>
      <c r="F25" s="162"/>
      <c r="G25" s="163"/>
      <c r="H25" s="163"/>
      <c r="I25" s="164"/>
      <c r="J25" s="164"/>
      <c r="K25" s="164"/>
      <c r="L25" s="164"/>
      <c r="M25" s="164"/>
    </row>
    <row r="26" spans="1:13" s="45" customFormat="1" ht="19.5" customHeight="1" x14ac:dyDescent="0.25">
      <c r="A26" s="98" t="s">
        <v>324</v>
      </c>
      <c r="B26" s="130" t="s">
        <v>217</v>
      </c>
      <c r="C26" s="131"/>
      <c r="D26" s="101"/>
      <c r="E26" s="102" t="s">
        <v>32</v>
      </c>
      <c r="F26" s="103">
        <v>14.299999999999999</v>
      </c>
      <c r="G26" s="121"/>
      <c r="H26" s="121"/>
      <c r="I26" s="155">
        <f t="shared" ref="I26" si="8">ROUND(F26*G26,2)</f>
        <v>0</v>
      </c>
      <c r="J26" s="155">
        <f t="shared" ref="J26" si="9">ROUND(F26*H26,2)</f>
        <v>0</v>
      </c>
      <c r="K26" s="156">
        <f t="shared" ref="K26" si="10">I26+J26</f>
        <v>0</v>
      </c>
      <c r="L26" s="155">
        <f>ROUND((G26+H26)*(1+RESUMO!$P$9),2)</f>
        <v>0</v>
      </c>
      <c r="M26" s="155">
        <f t="shared" ref="M26" si="11">ROUND(F26*L26,2)</f>
        <v>0</v>
      </c>
    </row>
    <row r="27" spans="1:13" s="45" customFormat="1" ht="19.5" customHeight="1" x14ac:dyDescent="0.25">
      <c r="A27" s="98" t="s">
        <v>325</v>
      </c>
      <c r="B27" s="130" t="s">
        <v>332</v>
      </c>
      <c r="C27" s="131"/>
      <c r="D27" s="101"/>
      <c r="E27" s="102" t="s">
        <v>32</v>
      </c>
      <c r="F27" s="103">
        <v>49.8</v>
      </c>
      <c r="G27" s="121"/>
      <c r="H27" s="121"/>
      <c r="I27" s="155">
        <f t="shared" ref="I27:I32" si="12">ROUND(F27*G27,2)</f>
        <v>0</v>
      </c>
      <c r="J27" s="155">
        <f t="shared" ref="J27:J32" si="13">ROUND(F27*H27,2)</f>
        <v>0</v>
      </c>
      <c r="K27" s="156">
        <f t="shared" ref="K27:K32" si="14">I27+J27</f>
        <v>0</v>
      </c>
      <c r="L27" s="155">
        <f>ROUND((G27+H27)*(1+RESUMO!$P$9),2)</f>
        <v>0</v>
      </c>
      <c r="M27" s="155">
        <f t="shared" ref="M27:M32" si="15">ROUND(F27*L27,2)</f>
        <v>0</v>
      </c>
    </row>
    <row r="28" spans="1:13" s="45" customFormat="1" ht="19.5" customHeight="1" x14ac:dyDescent="0.25">
      <c r="A28" s="98" t="s">
        <v>326</v>
      </c>
      <c r="B28" s="130" t="s">
        <v>333</v>
      </c>
      <c r="C28" s="131"/>
      <c r="D28" s="101"/>
      <c r="E28" s="102" t="s">
        <v>63</v>
      </c>
      <c r="F28" s="103">
        <v>75.099999999999994</v>
      </c>
      <c r="G28" s="121"/>
      <c r="H28" s="121"/>
      <c r="I28" s="155">
        <f t="shared" si="12"/>
        <v>0</v>
      </c>
      <c r="J28" s="155">
        <f t="shared" si="13"/>
        <v>0</v>
      </c>
      <c r="K28" s="156">
        <f t="shared" si="14"/>
        <v>0</v>
      </c>
      <c r="L28" s="155">
        <f>ROUND((G28+H28)*(1+RESUMO!$P$9),2)</f>
        <v>0</v>
      </c>
      <c r="M28" s="155">
        <f t="shared" si="15"/>
        <v>0</v>
      </c>
    </row>
    <row r="29" spans="1:13" s="45" customFormat="1" ht="19.5" customHeight="1" x14ac:dyDescent="0.25">
      <c r="A29" s="98" t="s">
        <v>327</v>
      </c>
      <c r="B29" s="130" t="s">
        <v>334</v>
      </c>
      <c r="C29" s="131"/>
      <c r="D29" s="101"/>
      <c r="E29" s="102" t="s">
        <v>63</v>
      </c>
      <c r="F29" s="103">
        <v>10.799999999999999</v>
      </c>
      <c r="G29" s="121"/>
      <c r="H29" s="121"/>
      <c r="I29" s="155">
        <f t="shared" si="12"/>
        <v>0</v>
      </c>
      <c r="J29" s="155">
        <f t="shared" si="13"/>
        <v>0</v>
      </c>
      <c r="K29" s="156">
        <f t="shared" si="14"/>
        <v>0</v>
      </c>
      <c r="L29" s="155">
        <f>ROUND((G29+H29)*(1+RESUMO!$P$9),2)</f>
        <v>0</v>
      </c>
      <c r="M29" s="155">
        <f t="shared" si="15"/>
        <v>0</v>
      </c>
    </row>
    <row r="30" spans="1:13" s="45" customFormat="1" ht="19.5" customHeight="1" x14ac:dyDescent="0.25">
      <c r="A30" s="98" t="s">
        <v>328</v>
      </c>
      <c r="B30" s="130" t="s">
        <v>218</v>
      </c>
      <c r="C30" s="131"/>
      <c r="D30" s="101"/>
      <c r="E30" s="102" t="s">
        <v>63</v>
      </c>
      <c r="F30" s="103">
        <v>7</v>
      </c>
      <c r="G30" s="121"/>
      <c r="H30" s="121"/>
      <c r="I30" s="155">
        <f t="shared" si="12"/>
        <v>0</v>
      </c>
      <c r="J30" s="155">
        <f t="shared" si="13"/>
        <v>0</v>
      </c>
      <c r="K30" s="156">
        <f t="shared" si="14"/>
        <v>0</v>
      </c>
      <c r="L30" s="155">
        <f>ROUND((G30+H30)*(1+RESUMO!$P$9),2)</f>
        <v>0</v>
      </c>
      <c r="M30" s="155">
        <f t="shared" si="15"/>
        <v>0</v>
      </c>
    </row>
    <row r="31" spans="1:13" s="45" customFormat="1" ht="19.5" customHeight="1" x14ac:dyDescent="0.25">
      <c r="A31" s="98" t="s">
        <v>329</v>
      </c>
      <c r="B31" s="130" t="s">
        <v>219</v>
      </c>
      <c r="C31" s="131"/>
      <c r="D31" s="101"/>
      <c r="E31" s="102" t="s">
        <v>63</v>
      </c>
      <c r="F31" s="103">
        <v>56</v>
      </c>
      <c r="G31" s="121"/>
      <c r="H31" s="121"/>
      <c r="I31" s="155">
        <f t="shared" si="12"/>
        <v>0</v>
      </c>
      <c r="J31" s="155">
        <f t="shared" si="13"/>
        <v>0</v>
      </c>
      <c r="K31" s="156">
        <f t="shared" si="14"/>
        <v>0</v>
      </c>
      <c r="L31" s="155">
        <f>ROUND((G31+H31)*(1+RESUMO!$P$9),2)</f>
        <v>0</v>
      </c>
      <c r="M31" s="155">
        <f t="shared" si="15"/>
        <v>0</v>
      </c>
    </row>
    <row r="32" spans="1:13" s="45" customFormat="1" ht="19.5" customHeight="1" x14ac:dyDescent="0.25">
      <c r="A32" s="98" t="s">
        <v>330</v>
      </c>
      <c r="B32" s="130" t="s">
        <v>113</v>
      </c>
      <c r="C32" s="131"/>
      <c r="D32" s="101"/>
      <c r="E32" s="102" t="s">
        <v>63</v>
      </c>
      <c r="F32" s="103">
        <v>24.829999999999995</v>
      </c>
      <c r="G32" s="121"/>
      <c r="H32" s="121"/>
      <c r="I32" s="155">
        <f t="shared" si="12"/>
        <v>0</v>
      </c>
      <c r="J32" s="155">
        <f t="shared" si="13"/>
        <v>0</v>
      </c>
      <c r="K32" s="156">
        <f t="shared" si="14"/>
        <v>0</v>
      </c>
      <c r="L32" s="155">
        <f>ROUND((G32+H32)*(1+RESUMO!$P$9),2)</f>
        <v>0</v>
      </c>
      <c r="M32" s="155">
        <f t="shared" si="15"/>
        <v>0</v>
      </c>
    </row>
    <row r="33" spans="1:13" s="45" customFormat="1" ht="19.5" customHeight="1" x14ac:dyDescent="0.25">
      <c r="A33" s="108" t="s">
        <v>47</v>
      </c>
      <c r="B33" s="132" t="s">
        <v>202</v>
      </c>
      <c r="C33" s="133"/>
      <c r="D33" s="111"/>
      <c r="E33" s="112"/>
      <c r="F33" s="113"/>
      <c r="G33" s="114"/>
      <c r="H33" s="114"/>
      <c r="I33" s="151"/>
      <c r="J33" s="151"/>
      <c r="K33" s="151"/>
      <c r="L33" s="151"/>
      <c r="M33" s="151"/>
    </row>
    <row r="34" spans="1:13" s="45" customFormat="1" ht="19.5" customHeight="1" x14ac:dyDescent="0.25">
      <c r="A34" s="157" t="s">
        <v>78</v>
      </c>
      <c r="B34" s="158" t="s">
        <v>339</v>
      </c>
      <c r="C34" s="159"/>
      <c r="D34" s="160"/>
      <c r="E34" s="161"/>
      <c r="F34" s="162"/>
      <c r="G34" s="163"/>
      <c r="H34" s="163"/>
      <c r="I34" s="165"/>
      <c r="J34" s="7"/>
      <c r="K34" s="7"/>
      <c r="L34" s="7"/>
      <c r="M34" s="7"/>
    </row>
    <row r="35" spans="1:13" s="45" customFormat="1" ht="51.75" customHeight="1" x14ac:dyDescent="0.25">
      <c r="A35" s="98" t="s">
        <v>335</v>
      </c>
      <c r="B35" s="130" t="s">
        <v>216</v>
      </c>
      <c r="C35" s="131"/>
      <c r="D35" s="101"/>
      <c r="E35" s="102" t="s">
        <v>63</v>
      </c>
      <c r="F35" s="103">
        <v>7.4699999999999989</v>
      </c>
      <c r="G35" s="121"/>
      <c r="H35" s="121"/>
      <c r="I35" s="155">
        <f t="shared" ref="I35:I41" si="16">ROUND(F35*G35,2)</f>
        <v>0</v>
      </c>
      <c r="J35" s="155">
        <f t="shared" ref="J35:J41" si="17">ROUND(F35*H35,2)</f>
        <v>0</v>
      </c>
      <c r="K35" s="156">
        <f t="shared" ref="K35:K41" si="18">I35+J35</f>
        <v>0</v>
      </c>
      <c r="L35" s="155">
        <f>ROUND((G35+H35)*(1+RESUMO!$P$9),2)</f>
        <v>0</v>
      </c>
      <c r="M35" s="155">
        <f t="shared" ref="M35:M38" si="19">ROUND(F35*L35,2)</f>
        <v>0</v>
      </c>
    </row>
    <row r="36" spans="1:13" s="45" customFormat="1" ht="19.5" customHeight="1" x14ac:dyDescent="0.25">
      <c r="A36" s="98" t="s">
        <v>336</v>
      </c>
      <c r="B36" s="130" t="s">
        <v>206</v>
      </c>
      <c r="C36" s="131"/>
      <c r="D36" s="101"/>
      <c r="E36" s="102" t="s">
        <v>63</v>
      </c>
      <c r="F36" s="103">
        <v>7.4699999999999989</v>
      </c>
      <c r="G36" s="121"/>
      <c r="H36" s="121"/>
      <c r="I36" s="155">
        <f t="shared" si="16"/>
        <v>0</v>
      </c>
      <c r="J36" s="155">
        <f t="shared" si="17"/>
        <v>0</v>
      </c>
      <c r="K36" s="156">
        <f t="shared" si="18"/>
        <v>0</v>
      </c>
      <c r="L36" s="155">
        <f>ROUND((G36+H36)*(1+RESUMO!$P$9),2)</f>
        <v>0</v>
      </c>
      <c r="M36" s="155">
        <f t="shared" si="19"/>
        <v>0</v>
      </c>
    </row>
    <row r="37" spans="1:13" s="45" customFormat="1" ht="19.5" customHeight="1" x14ac:dyDescent="0.25">
      <c r="A37" s="98" t="s">
        <v>337</v>
      </c>
      <c r="B37" s="130" t="s">
        <v>340</v>
      </c>
      <c r="C37" s="131"/>
      <c r="D37" s="101" t="s">
        <v>341</v>
      </c>
      <c r="E37" s="102" t="s">
        <v>119</v>
      </c>
      <c r="F37" s="103">
        <v>48.305999999999997</v>
      </c>
      <c r="G37" s="121"/>
      <c r="H37" s="121"/>
      <c r="I37" s="155">
        <f t="shared" si="16"/>
        <v>0</v>
      </c>
      <c r="J37" s="155">
        <f t="shared" si="17"/>
        <v>0</v>
      </c>
      <c r="K37" s="156">
        <f t="shared" si="18"/>
        <v>0</v>
      </c>
      <c r="L37" s="155">
        <f>ROUND((G37+H37)*(1+RESUMO!$P$9),2)</f>
        <v>0</v>
      </c>
      <c r="M37" s="155">
        <f t="shared" si="19"/>
        <v>0</v>
      </c>
    </row>
    <row r="38" spans="1:13" s="45" customFormat="1" ht="19.5" customHeight="1" x14ac:dyDescent="0.25">
      <c r="A38" s="98" t="s">
        <v>338</v>
      </c>
      <c r="B38" s="130" t="s">
        <v>207</v>
      </c>
      <c r="C38" s="131"/>
      <c r="D38" s="101"/>
      <c r="E38" s="102" t="s">
        <v>32</v>
      </c>
      <c r="F38" s="103">
        <v>49.8</v>
      </c>
      <c r="G38" s="121"/>
      <c r="H38" s="121"/>
      <c r="I38" s="155">
        <f t="shared" si="16"/>
        <v>0</v>
      </c>
      <c r="J38" s="155">
        <f t="shared" si="17"/>
        <v>0</v>
      </c>
      <c r="K38" s="156">
        <f t="shared" si="18"/>
        <v>0</v>
      </c>
      <c r="L38" s="155">
        <f>ROUND((G38+H38)*(1+RESUMO!$P$9),2)</f>
        <v>0</v>
      </c>
      <c r="M38" s="155">
        <f t="shared" si="19"/>
        <v>0</v>
      </c>
    </row>
    <row r="39" spans="1:13" s="45" customFormat="1" ht="19.5" customHeight="1" x14ac:dyDescent="0.25">
      <c r="A39" s="157" t="s">
        <v>79</v>
      </c>
      <c r="B39" s="158" t="s">
        <v>345</v>
      </c>
      <c r="C39" s="159"/>
      <c r="D39" s="160"/>
      <c r="E39" s="161"/>
      <c r="F39" s="162"/>
      <c r="G39" s="163"/>
      <c r="H39" s="163"/>
      <c r="I39" s="163"/>
      <c r="J39" s="163"/>
      <c r="K39" s="163"/>
      <c r="L39" s="163"/>
      <c r="M39" s="163"/>
    </row>
    <row r="40" spans="1:13" s="45" customFormat="1" ht="19.5" customHeight="1" x14ac:dyDescent="0.25">
      <c r="A40" s="98" t="s">
        <v>263</v>
      </c>
      <c r="B40" s="130" t="s">
        <v>346</v>
      </c>
      <c r="C40" s="131"/>
      <c r="D40" s="101"/>
      <c r="E40" s="102" t="s">
        <v>63</v>
      </c>
      <c r="F40" s="103">
        <v>5.72</v>
      </c>
      <c r="G40" s="121"/>
      <c r="H40" s="121"/>
      <c r="I40" s="155">
        <f>ROUND(F40*G40,2)</f>
        <v>0</v>
      </c>
      <c r="J40" s="155">
        <f>ROUND(F40*H40,2)</f>
        <v>0</v>
      </c>
      <c r="K40" s="156">
        <f>I40+J40</f>
        <v>0</v>
      </c>
      <c r="L40" s="155">
        <f>ROUND((G40+H40)*(1+RESUMO!$P$9),2)</f>
        <v>0</v>
      </c>
      <c r="M40" s="155">
        <f>ROUND(F40*L40,2)</f>
        <v>0</v>
      </c>
    </row>
    <row r="41" spans="1:13" s="45" customFormat="1" ht="19.5" customHeight="1" x14ac:dyDescent="0.25">
      <c r="A41" s="98" t="s">
        <v>264</v>
      </c>
      <c r="B41" s="130" t="s">
        <v>347</v>
      </c>
      <c r="C41" s="131"/>
      <c r="D41" s="101"/>
      <c r="E41" s="102" t="s">
        <v>63</v>
      </c>
      <c r="F41" s="103">
        <v>1</v>
      </c>
      <c r="G41" s="121"/>
      <c r="H41" s="121"/>
      <c r="I41" s="155">
        <f t="shared" si="16"/>
        <v>0</v>
      </c>
      <c r="J41" s="155">
        <f t="shared" si="17"/>
        <v>0</v>
      </c>
      <c r="K41" s="156">
        <f t="shared" si="18"/>
        <v>0</v>
      </c>
      <c r="L41" s="155">
        <f>ROUND((G41+H41)*(1+RESUMO!$P$9),2)</f>
        <v>0</v>
      </c>
      <c r="M41" s="155">
        <f>ROUND(F41*L41,2)</f>
        <v>0</v>
      </c>
    </row>
    <row r="42" spans="1:13" s="45" customFormat="1" ht="19.5" customHeight="1" x14ac:dyDescent="0.25">
      <c r="A42" s="98" t="s">
        <v>265</v>
      </c>
      <c r="B42" s="130" t="s">
        <v>208</v>
      </c>
      <c r="C42" s="131"/>
      <c r="D42" s="101"/>
      <c r="E42" s="102" t="s">
        <v>63</v>
      </c>
      <c r="F42" s="103">
        <v>2</v>
      </c>
      <c r="G42" s="121"/>
      <c r="H42" s="121"/>
      <c r="I42" s="155">
        <f t="shared" ref="I42:I47" si="20">ROUND(F42*G42,2)</f>
        <v>0</v>
      </c>
      <c r="J42" s="155">
        <f t="shared" ref="J42:J47" si="21">ROUND(F42*H42,2)</f>
        <v>0</v>
      </c>
      <c r="K42" s="156">
        <f t="shared" ref="K42:K47" si="22">I42+J42</f>
        <v>0</v>
      </c>
      <c r="L42" s="155">
        <f>ROUND((G42+H42)*(1+RESUMO!$P$9),2)</f>
        <v>0</v>
      </c>
      <c r="M42" s="155">
        <f t="shared" ref="M42:M47" si="23">ROUND(F42*L42,2)</f>
        <v>0</v>
      </c>
    </row>
    <row r="43" spans="1:13" s="45" customFormat="1" ht="19.5" customHeight="1" x14ac:dyDescent="0.25">
      <c r="A43" s="98" t="s">
        <v>266</v>
      </c>
      <c r="B43" s="130" t="s">
        <v>209</v>
      </c>
      <c r="C43" s="131"/>
      <c r="D43" s="101"/>
      <c r="E43" s="102" t="s">
        <v>63</v>
      </c>
      <c r="F43" s="103">
        <v>2</v>
      </c>
      <c r="G43" s="121"/>
      <c r="H43" s="121"/>
      <c r="I43" s="155">
        <f t="shared" si="20"/>
        <v>0</v>
      </c>
      <c r="J43" s="155">
        <f t="shared" si="21"/>
        <v>0</v>
      </c>
      <c r="K43" s="156">
        <f t="shared" si="22"/>
        <v>0</v>
      </c>
      <c r="L43" s="155">
        <f>ROUND((G43+H43)*(1+RESUMO!$P$9),2)</f>
        <v>0</v>
      </c>
      <c r="M43" s="155">
        <f t="shared" si="23"/>
        <v>0</v>
      </c>
    </row>
    <row r="44" spans="1:13" s="45" customFormat="1" ht="19.5" customHeight="1" x14ac:dyDescent="0.25">
      <c r="A44" s="98" t="s">
        <v>267</v>
      </c>
      <c r="B44" s="130" t="s">
        <v>210</v>
      </c>
      <c r="C44" s="131"/>
      <c r="D44" s="101"/>
      <c r="E44" s="102" t="s">
        <v>32</v>
      </c>
      <c r="F44" s="103">
        <v>14.299999999999999</v>
      </c>
      <c r="G44" s="121"/>
      <c r="H44" s="121"/>
      <c r="I44" s="155">
        <f t="shared" si="20"/>
        <v>0</v>
      </c>
      <c r="J44" s="155">
        <f t="shared" si="21"/>
        <v>0</v>
      </c>
      <c r="K44" s="156">
        <f t="shared" si="22"/>
        <v>0</v>
      </c>
      <c r="L44" s="155">
        <f>ROUND((G44+H44)*(1+RESUMO!$P$9),2)</f>
        <v>0</v>
      </c>
      <c r="M44" s="155">
        <f t="shared" si="23"/>
        <v>0</v>
      </c>
    </row>
    <row r="45" spans="1:13" s="45" customFormat="1" ht="19.5" customHeight="1" x14ac:dyDescent="0.25">
      <c r="A45" s="98" t="s">
        <v>342</v>
      </c>
      <c r="B45" s="130" t="s">
        <v>211</v>
      </c>
      <c r="C45" s="131"/>
      <c r="D45" s="101"/>
      <c r="E45" s="102" t="s">
        <v>32</v>
      </c>
      <c r="F45" s="103">
        <v>14.299999999999999</v>
      </c>
      <c r="G45" s="121"/>
      <c r="H45" s="121"/>
      <c r="I45" s="155">
        <f t="shared" si="20"/>
        <v>0</v>
      </c>
      <c r="J45" s="155">
        <f t="shared" si="21"/>
        <v>0</v>
      </c>
      <c r="K45" s="156">
        <f t="shared" si="22"/>
        <v>0</v>
      </c>
      <c r="L45" s="155">
        <f>ROUND((G45+H45)*(1+RESUMO!$P$9),2)</f>
        <v>0</v>
      </c>
      <c r="M45" s="155">
        <f t="shared" si="23"/>
        <v>0</v>
      </c>
    </row>
    <row r="46" spans="1:13" s="45" customFormat="1" ht="19.5" customHeight="1" x14ac:dyDescent="0.25">
      <c r="A46" s="98" t="s">
        <v>343</v>
      </c>
      <c r="B46" s="130" t="s">
        <v>212</v>
      </c>
      <c r="C46" s="131"/>
      <c r="D46" s="101"/>
      <c r="E46" s="102" t="s">
        <v>63</v>
      </c>
      <c r="F46" s="103">
        <v>1.0499999999999998</v>
      </c>
      <c r="G46" s="121"/>
      <c r="H46" s="121"/>
      <c r="I46" s="155">
        <f t="shared" si="20"/>
        <v>0</v>
      </c>
      <c r="J46" s="155">
        <f t="shared" si="21"/>
        <v>0</v>
      </c>
      <c r="K46" s="156">
        <f t="shared" si="22"/>
        <v>0</v>
      </c>
      <c r="L46" s="155">
        <f>ROUND((G46+H46)*(1+RESUMO!$P$9),2)</f>
        <v>0</v>
      </c>
      <c r="M46" s="155">
        <f t="shared" si="23"/>
        <v>0</v>
      </c>
    </row>
    <row r="47" spans="1:13" s="45" customFormat="1" ht="19.5" customHeight="1" x14ac:dyDescent="0.25">
      <c r="A47" s="98" t="s">
        <v>344</v>
      </c>
      <c r="B47" s="130" t="s">
        <v>348</v>
      </c>
      <c r="C47" s="131"/>
      <c r="D47" s="101"/>
      <c r="E47" s="102" t="s">
        <v>14</v>
      </c>
      <c r="F47" s="103">
        <v>3</v>
      </c>
      <c r="G47" s="121"/>
      <c r="H47" s="121"/>
      <c r="I47" s="155">
        <f t="shared" si="20"/>
        <v>0</v>
      </c>
      <c r="J47" s="155">
        <f t="shared" si="21"/>
        <v>0</v>
      </c>
      <c r="K47" s="156">
        <f t="shared" si="22"/>
        <v>0</v>
      </c>
      <c r="L47" s="155">
        <f>ROUND((G47+H47)*(1+RESUMO!$P$9),2)</f>
        <v>0</v>
      </c>
      <c r="M47" s="155">
        <f t="shared" si="23"/>
        <v>0</v>
      </c>
    </row>
    <row r="48" spans="1:13" s="45" customFormat="1" ht="19.5" customHeight="1" x14ac:dyDescent="0.25">
      <c r="A48" s="105">
        <v>3</v>
      </c>
      <c r="B48" s="126" t="s">
        <v>349</v>
      </c>
      <c r="C48" s="127"/>
      <c r="D48" s="106"/>
      <c r="E48" s="107"/>
      <c r="F48" s="95"/>
      <c r="G48" s="96"/>
      <c r="H48" s="96"/>
      <c r="I48" s="147">
        <f>SUM(I50:I57)</f>
        <v>0</v>
      </c>
      <c r="J48" s="147">
        <f t="shared" ref="J48:K48" si="24">SUM(J50:J57)</f>
        <v>0</v>
      </c>
      <c r="K48" s="147">
        <f t="shared" si="24"/>
        <v>0</v>
      </c>
      <c r="L48" s="96"/>
      <c r="M48" s="96"/>
    </row>
    <row r="49" spans="1:13" s="45" customFormat="1" ht="19.5" customHeight="1" x14ac:dyDescent="0.25">
      <c r="A49" s="108" t="s">
        <v>13</v>
      </c>
      <c r="B49" s="132" t="s">
        <v>350</v>
      </c>
      <c r="C49" s="133"/>
      <c r="D49" s="111"/>
      <c r="E49" s="112"/>
      <c r="F49" s="113"/>
      <c r="G49" s="114"/>
      <c r="H49" s="114"/>
      <c r="I49" s="114"/>
      <c r="J49" s="114"/>
      <c r="K49" s="114"/>
      <c r="L49" s="114"/>
      <c r="M49" s="114"/>
    </row>
    <row r="50" spans="1:13" s="45" customFormat="1" ht="19.5" customHeight="1" x14ac:dyDescent="0.25">
      <c r="A50" s="98" t="s">
        <v>37</v>
      </c>
      <c r="B50" s="130" t="s">
        <v>351</v>
      </c>
      <c r="C50" s="131"/>
      <c r="D50" s="101"/>
      <c r="E50" s="102" t="s">
        <v>32</v>
      </c>
      <c r="F50" s="103">
        <v>189.20000000000002</v>
      </c>
      <c r="G50" s="121"/>
      <c r="H50" s="121"/>
      <c r="I50" s="155">
        <f t="shared" ref="I50:I60" si="25">ROUND(F50*G50,2)</f>
        <v>0</v>
      </c>
      <c r="J50" s="155">
        <f t="shared" ref="J50:J60" si="26">ROUND(F50*H50,2)</f>
        <v>0</v>
      </c>
      <c r="K50" s="156">
        <f t="shared" ref="K50:K60" si="27">I50+J50</f>
        <v>0</v>
      </c>
      <c r="L50" s="155">
        <f>ROUND((G50+H50)*(1+RESUMO!$P$9),2)</f>
        <v>0</v>
      </c>
      <c r="M50" s="155">
        <f t="shared" ref="M50:M60" si="28">ROUND(F50*L50,2)</f>
        <v>0</v>
      </c>
    </row>
    <row r="51" spans="1:13" s="45" customFormat="1" ht="34.5" customHeight="1" x14ac:dyDescent="0.25">
      <c r="A51" s="98" t="s">
        <v>52</v>
      </c>
      <c r="B51" s="130" t="s">
        <v>352</v>
      </c>
      <c r="C51" s="131"/>
      <c r="D51" s="101"/>
      <c r="E51" s="102" t="s">
        <v>63</v>
      </c>
      <c r="F51" s="103">
        <v>374.00000000000006</v>
      </c>
      <c r="G51" s="121"/>
      <c r="H51" s="121"/>
      <c r="I51" s="155">
        <f t="shared" si="25"/>
        <v>0</v>
      </c>
      <c r="J51" s="155">
        <f t="shared" si="26"/>
        <v>0</v>
      </c>
      <c r="K51" s="156">
        <f t="shared" si="27"/>
        <v>0</v>
      </c>
      <c r="L51" s="155">
        <f>ROUND((G51+H51)*(1+RESUMO!$P$9),2)</f>
        <v>0</v>
      </c>
      <c r="M51" s="155">
        <f t="shared" si="28"/>
        <v>0</v>
      </c>
    </row>
    <row r="52" spans="1:13" s="45" customFormat="1" ht="19.5" customHeight="1" x14ac:dyDescent="0.25">
      <c r="A52" s="98" t="s">
        <v>53</v>
      </c>
      <c r="B52" s="130" t="s">
        <v>353</v>
      </c>
      <c r="C52" s="131"/>
      <c r="D52" s="101"/>
      <c r="E52" s="102" t="s">
        <v>63</v>
      </c>
      <c r="F52" s="103">
        <v>96.800000000000011</v>
      </c>
      <c r="G52" s="121"/>
      <c r="H52" s="121"/>
      <c r="I52" s="155">
        <f t="shared" si="25"/>
        <v>0</v>
      </c>
      <c r="J52" s="155">
        <f t="shared" si="26"/>
        <v>0</v>
      </c>
      <c r="K52" s="156">
        <f t="shared" si="27"/>
        <v>0</v>
      </c>
      <c r="L52" s="155">
        <f>ROUND((G52+H52)*(1+RESUMO!$P$9),2)</f>
        <v>0</v>
      </c>
      <c r="M52" s="155">
        <f t="shared" si="28"/>
        <v>0</v>
      </c>
    </row>
    <row r="53" spans="1:13" s="45" customFormat="1" ht="19.5" customHeight="1" x14ac:dyDescent="0.25">
      <c r="A53" s="98" t="s">
        <v>54</v>
      </c>
      <c r="B53" s="130" t="s">
        <v>354</v>
      </c>
      <c r="C53" s="131"/>
      <c r="D53" s="101"/>
      <c r="E53" s="102" t="s">
        <v>63</v>
      </c>
      <c r="F53" s="103">
        <v>388.08000000000004</v>
      </c>
      <c r="G53" s="121"/>
      <c r="H53" s="121"/>
      <c r="I53" s="155">
        <f t="shared" si="25"/>
        <v>0</v>
      </c>
      <c r="J53" s="155">
        <f t="shared" si="26"/>
        <v>0</v>
      </c>
      <c r="K53" s="156">
        <f t="shared" si="27"/>
        <v>0</v>
      </c>
      <c r="L53" s="155">
        <f>ROUND((G53+H53)*(1+RESUMO!$P$9),2)</f>
        <v>0</v>
      </c>
      <c r="M53" s="155">
        <f t="shared" si="28"/>
        <v>0</v>
      </c>
    </row>
    <row r="54" spans="1:13" s="45" customFormat="1" ht="19.5" customHeight="1" x14ac:dyDescent="0.25">
      <c r="A54" s="98" t="s">
        <v>90</v>
      </c>
      <c r="B54" s="130" t="s">
        <v>355</v>
      </c>
      <c r="C54" s="131"/>
      <c r="D54" s="101"/>
      <c r="E54" s="102" t="s">
        <v>323</v>
      </c>
      <c r="F54" s="103">
        <v>9702.0000000000018</v>
      </c>
      <c r="G54" s="121"/>
      <c r="H54" s="121"/>
      <c r="I54" s="155">
        <f>ROUND(F54*G54,2)</f>
        <v>0</v>
      </c>
      <c r="J54" s="155">
        <f>ROUND(F54*H54,2)</f>
        <v>0</v>
      </c>
      <c r="K54" s="156">
        <f>I54+J54</f>
        <v>0</v>
      </c>
      <c r="L54" s="155">
        <f>ROUND((G54+H54)*(1+RESUMO!$P$9),2)</f>
        <v>0</v>
      </c>
      <c r="M54" s="155">
        <f>ROUND(F54*L54,2)</f>
        <v>0</v>
      </c>
    </row>
    <row r="55" spans="1:13" s="45" customFormat="1" ht="19.5" customHeight="1" x14ac:dyDescent="0.25">
      <c r="A55" s="98" t="s">
        <v>130</v>
      </c>
      <c r="B55" s="130" t="s">
        <v>356</v>
      </c>
      <c r="C55" s="131"/>
      <c r="D55" s="101"/>
      <c r="E55" s="102" t="s">
        <v>63</v>
      </c>
      <c r="F55" s="103">
        <v>388.08000000000004</v>
      </c>
      <c r="G55" s="121"/>
      <c r="H55" s="121"/>
      <c r="I55" s="155">
        <f t="shared" ref="I55:I57" si="29">ROUND(F55*G55,2)</f>
        <v>0</v>
      </c>
      <c r="J55" s="155">
        <f t="shared" ref="J55:J57" si="30">ROUND(F55*H55,2)</f>
        <v>0</v>
      </c>
      <c r="K55" s="156">
        <f t="shared" ref="K55:K57" si="31">I55+J55</f>
        <v>0</v>
      </c>
      <c r="L55" s="155">
        <f>ROUND((G55+H55)*(1+RESUMO!$P$9),2)</f>
        <v>0</v>
      </c>
      <c r="M55" s="155">
        <f t="shared" ref="M55:M57" si="32">ROUND(F55*L55,2)</f>
        <v>0</v>
      </c>
    </row>
    <row r="56" spans="1:13" s="45" customFormat="1" ht="34.5" customHeight="1" x14ac:dyDescent="0.25">
      <c r="A56" s="98" t="s">
        <v>129</v>
      </c>
      <c r="B56" s="130" t="s">
        <v>203</v>
      </c>
      <c r="C56" s="131"/>
      <c r="D56" s="101"/>
      <c r="E56" s="102" t="s">
        <v>132</v>
      </c>
      <c r="F56" s="103">
        <v>1</v>
      </c>
      <c r="G56" s="121"/>
      <c r="H56" s="121"/>
      <c r="I56" s="155">
        <f t="shared" si="29"/>
        <v>0</v>
      </c>
      <c r="J56" s="155">
        <f t="shared" si="30"/>
        <v>0</v>
      </c>
      <c r="K56" s="156">
        <f t="shared" si="31"/>
        <v>0</v>
      </c>
      <c r="L56" s="155">
        <f>ROUND((G56+H56)*(1+RESUMO!$P$9),2)</f>
        <v>0</v>
      </c>
      <c r="M56" s="155">
        <f t="shared" si="32"/>
        <v>0</v>
      </c>
    </row>
    <row r="57" spans="1:13" s="45" customFormat="1" ht="34.5" customHeight="1" x14ac:dyDescent="0.25">
      <c r="A57" s="98" t="s">
        <v>128</v>
      </c>
      <c r="B57" s="130" t="s">
        <v>204</v>
      </c>
      <c r="C57" s="131"/>
      <c r="D57" s="101"/>
      <c r="E57" s="102" t="s">
        <v>205</v>
      </c>
      <c r="F57" s="103">
        <v>60</v>
      </c>
      <c r="G57" s="121"/>
      <c r="H57" s="121"/>
      <c r="I57" s="155">
        <f t="shared" si="29"/>
        <v>0</v>
      </c>
      <c r="J57" s="155">
        <f t="shared" si="30"/>
        <v>0</v>
      </c>
      <c r="K57" s="156">
        <f t="shared" si="31"/>
        <v>0</v>
      </c>
      <c r="L57" s="155">
        <f>ROUND((G57+H57)*(1+RESUMO!$P$9),2)</f>
        <v>0</v>
      </c>
      <c r="M57" s="155">
        <f t="shared" si="32"/>
        <v>0</v>
      </c>
    </row>
    <row r="58" spans="1:13" s="45" customFormat="1" ht="19.5" customHeight="1" x14ac:dyDescent="0.25">
      <c r="A58" s="105">
        <v>4</v>
      </c>
      <c r="B58" s="126" t="s">
        <v>357</v>
      </c>
      <c r="C58" s="127"/>
      <c r="D58" s="106"/>
      <c r="E58" s="107"/>
      <c r="F58" s="95"/>
      <c r="G58" s="96"/>
      <c r="H58" s="96"/>
      <c r="I58" s="147">
        <f>SUM(I60:I69,I71)</f>
        <v>0</v>
      </c>
      <c r="J58" s="147">
        <f t="shared" ref="J58:K58" si="33">SUM(J60:J69,J71)</f>
        <v>0</v>
      </c>
      <c r="K58" s="147">
        <f t="shared" si="33"/>
        <v>0</v>
      </c>
      <c r="L58" s="96"/>
      <c r="M58" s="96"/>
    </row>
    <row r="59" spans="1:13" s="45" customFormat="1" ht="19.5" customHeight="1" x14ac:dyDescent="0.25">
      <c r="A59" s="108" t="s">
        <v>60</v>
      </c>
      <c r="B59" s="132" t="s">
        <v>220</v>
      </c>
      <c r="C59" s="133"/>
      <c r="D59" s="111"/>
      <c r="E59" s="112"/>
      <c r="F59" s="113"/>
      <c r="G59" s="114"/>
      <c r="H59" s="114"/>
      <c r="I59" s="114"/>
      <c r="J59" s="114"/>
      <c r="K59" s="114"/>
      <c r="L59" s="114"/>
      <c r="M59" s="114"/>
    </row>
    <row r="60" spans="1:13" s="45" customFormat="1" ht="19.5" customHeight="1" x14ac:dyDescent="0.25">
      <c r="A60" s="98" t="s">
        <v>16</v>
      </c>
      <c r="B60" s="130" t="s">
        <v>131</v>
      </c>
      <c r="C60" s="131"/>
      <c r="D60" s="101"/>
      <c r="E60" s="102" t="s">
        <v>32</v>
      </c>
      <c r="F60" s="103">
        <v>85</v>
      </c>
      <c r="G60" s="121"/>
      <c r="H60" s="121"/>
      <c r="I60" s="155">
        <f t="shared" si="25"/>
        <v>0</v>
      </c>
      <c r="J60" s="155">
        <f t="shared" si="26"/>
        <v>0</v>
      </c>
      <c r="K60" s="156">
        <f t="shared" si="27"/>
        <v>0</v>
      </c>
      <c r="L60" s="155">
        <f>ROUND((G60+H60)*(1+RESUMO!$P$9),2)</f>
        <v>0</v>
      </c>
      <c r="M60" s="155">
        <f t="shared" si="28"/>
        <v>0</v>
      </c>
    </row>
    <row r="61" spans="1:13" s="45" customFormat="1" ht="19.5" customHeight="1" x14ac:dyDescent="0.25">
      <c r="A61" s="98" t="s">
        <v>17</v>
      </c>
      <c r="B61" s="130" t="s">
        <v>364</v>
      </c>
      <c r="C61" s="131"/>
      <c r="D61" s="101"/>
      <c r="E61" s="102" t="s">
        <v>63</v>
      </c>
      <c r="F61" s="103">
        <v>12.75</v>
      </c>
      <c r="G61" s="121"/>
      <c r="H61" s="121"/>
      <c r="I61" s="155">
        <f t="shared" ref="I61:I62" si="34">ROUND(F61*G61,2)</f>
        <v>0</v>
      </c>
      <c r="J61" s="155">
        <f t="shared" ref="J61:J62" si="35">ROUND(F61*H61,2)</f>
        <v>0</v>
      </c>
      <c r="K61" s="156">
        <f t="shared" ref="K61:K62" si="36">I61+J61</f>
        <v>0</v>
      </c>
      <c r="L61" s="155">
        <f>ROUND((G61+H61)*(1+RESUMO!$P$9),2)</f>
        <v>0</v>
      </c>
      <c r="M61" s="155">
        <f t="shared" ref="M61:M62" si="37">ROUND(F61*L61,2)</f>
        <v>0</v>
      </c>
    </row>
    <row r="62" spans="1:13" s="45" customFormat="1" ht="19.5" customHeight="1" x14ac:dyDescent="0.25">
      <c r="A62" s="98" t="s">
        <v>102</v>
      </c>
      <c r="B62" s="130" t="s">
        <v>365</v>
      </c>
      <c r="C62" s="131"/>
      <c r="D62" s="101"/>
      <c r="E62" s="102" t="s">
        <v>32</v>
      </c>
      <c r="F62" s="103">
        <v>499.75</v>
      </c>
      <c r="G62" s="121"/>
      <c r="H62" s="121"/>
      <c r="I62" s="155">
        <f t="shared" si="34"/>
        <v>0</v>
      </c>
      <c r="J62" s="155">
        <f t="shared" si="35"/>
        <v>0</v>
      </c>
      <c r="K62" s="156">
        <f t="shared" si="36"/>
        <v>0</v>
      </c>
      <c r="L62" s="155">
        <f>ROUND((G62+H62)*(1+RESUMO!$P$9),2)</f>
        <v>0</v>
      </c>
      <c r="M62" s="155">
        <f t="shared" si="37"/>
        <v>0</v>
      </c>
    </row>
    <row r="63" spans="1:13" s="45" customFormat="1" ht="19.5" customHeight="1" x14ac:dyDescent="0.25">
      <c r="A63" s="98" t="s">
        <v>103</v>
      </c>
      <c r="B63" s="130" t="s">
        <v>366</v>
      </c>
      <c r="C63" s="131"/>
      <c r="D63" s="101"/>
      <c r="E63" s="102" t="s">
        <v>119</v>
      </c>
      <c r="F63" s="103">
        <v>6634</v>
      </c>
      <c r="G63" s="121"/>
      <c r="H63" s="121"/>
      <c r="I63" s="155">
        <f t="shared" ref="I63" si="38">ROUND(F63*G63,2)</f>
        <v>0</v>
      </c>
      <c r="J63" s="155">
        <f t="shared" ref="J63" si="39">ROUND(F63*H63,2)</f>
        <v>0</v>
      </c>
      <c r="K63" s="156">
        <f t="shared" ref="K63" si="40">I63+J63</f>
        <v>0</v>
      </c>
      <c r="L63" s="155">
        <f>ROUND((G63+H63)*(1+RESUMO!$P$9),2)</f>
        <v>0</v>
      </c>
      <c r="M63" s="155">
        <f t="shared" ref="M63" si="41">ROUND(F63*L63,2)</f>
        <v>0</v>
      </c>
    </row>
    <row r="64" spans="1:13" s="45" customFormat="1" ht="19.5" customHeight="1" x14ac:dyDescent="0.25">
      <c r="A64" s="98" t="s">
        <v>358</v>
      </c>
      <c r="B64" s="130" t="s">
        <v>221</v>
      </c>
      <c r="C64" s="131"/>
      <c r="D64" s="101"/>
      <c r="E64" s="102" t="s">
        <v>63</v>
      </c>
      <c r="F64" s="103">
        <v>71.41</v>
      </c>
      <c r="G64" s="121"/>
      <c r="H64" s="121"/>
      <c r="I64" s="155">
        <f t="shared" ref="I64:I69" si="42">ROUND(F64*G64,2)</f>
        <v>0</v>
      </c>
      <c r="J64" s="155">
        <f t="shared" ref="J64:J69" si="43">ROUND(F64*H64,2)</f>
        <v>0</v>
      </c>
      <c r="K64" s="156">
        <f t="shared" ref="K64:K69" si="44">I64+J64</f>
        <v>0</v>
      </c>
      <c r="L64" s="155">
        <f>ROUND((G64+H64)*(1+RESUMO!$P$9),2)</f>
        <v>0</v>
      </c>
      <c r="M64" s="155">
        <f t="shared" ref="M64:M69" si="45">ROUND(F64*L64,2)</f>
        <v>0</v>
      </c>
    </row>
    <row r="65" spans="1:13" s="45" customFormat="1" ht="19.5" customHeight="1" x14ac:dyDescent="0.25">
      <c r="A65" s="98" t="s">
        <v>359</v>
      </c>
      <c r="B65" s="130" t="s">
        <v>367</v>
      </c>
      <c r="C65" s="131"/>
      <c r="D65" s="101"/>
      <c r="E65" s="102" t="s">
        <v>63</v>
      </c>
      <c r="F65" s="103">
        <v>71.41</v>
      </c>
      <c r="G65" s="121"/>
      <c r="H65" s="121"/>
      <c r="I65" s="155">
        <f t="shared" si="42"/>
        <v>0</v>
      </c>
      <c r="J65" s="155">
        <f t="shared" si="43"/>
        <v>0</v>
      </c>
      <c r="K65" s="156">
        <f t="shared" si="44"/>
        <v>0</v>
      </c>
      <c r="L65" s="155">
        <f>ROUND((G65+H65)*(1+RESUMO!$P$9),2)</f>
        <v>0</v>
      </c>
      <c r="M65" s="155">
        <f t="shared" si="45"/>
        <v>0</v>
      </c>
    </row>
    <row r="66" spans="1:13" s="45" customFormat="1" ht="19.5" customHeight="1" x14ac:dyDescent="0.25">
      <c r="A66" s="98" t="s">
        <v>360</v>
      </c>
      <c r="B66" s="130" t="s">
        <v>214</v>
      </c>
      <c r="C66" s="131"/>
      <c r="D66" s="101"/>
      <c r="E66" s="102" t="s">
        <v>119</v>
      </c>
      <c r="F66" s="103">
        <v>214.23</v>
      </c>
      <c r="G66" s="121"/>
      <c r="H66" s="121"/>
      <c r="I66" s="155">
        <f t="shared" si="42"/>
        <v>0</v>
      </c>
      <c r="J66" s="155">
        <f t="shared" si="43"/>
        <v>0</v>
      </c>
      <c r="K66" s="156">
        <f t="shared" si="44"/>
        <v>0</v>
      </c>
      <c r="L66" s="155">
        <f>ROUND((G66+H66)*(1+RESUMO!$P$9),2)</f>
        <v>0</v>
      </c>
      <c r="M66" s="155">
        <f t="shared" si="45"/>
        <v>0</v>
      </c>
    </row>
    <row r="67" spans="1:13" s="45" customFormat="1" ht="19.5" customHeight="1" x14ac:dyDescent="0.25">
      <c r="A67" s="98" t="s">
        <v>361</v>
      </c>
      <c r="B67" s="130" t="s">
        <v>213</v>
      </c>
      <c r="C67" s="131"/>
      <c r="D67" s="101"/>
      <c r="E67" s="102" t="s">
        <v>15</v>
      </c>
      <c r="F67" s="103">
        <v>54</v>
      </c>
      <c r="G67" s="121"/>
      <c r="H67" s="121"/>
      <c r="I67" s="155">
        <f t="shared" si="42"/>
        <v>0</v>
      </c>
      <c r="J67" s="155">
        <f t="shared" si="43"/>
        <v>0</v>
      </c>
      <c r="K67" s="156">
        <f t="shared" si="44"/>
        <v>0</v>
      </c>
      <c r="L67" s="155">
        <f>ROUND((G67+H67)*(1+RESUMO!$P$9),2)</f>
        <v>0</v>
      </c>
      <c r="M67" s="155">
        <f t="shared" si="45"/>
        <v>0</v>
      </c>
    </row>
    <row r="68" spans="1:13" s="45" customFormat="1" ht="34.5" customHeight="1" x14ac:dyDescent="0.25">
      <c r="A68" s="98" t="s">
        <v>362</v>
      </c>
      <c r="B68" s="130" t="s">
        <v>127</v>
      </c>
      <c r="C68" s="131"/>
      <c r="D68" s="101"/>
      <c r="E68" s="102" t="s">
        <v>126</v>
      </c>
      <c r="F68" s="103">
        <v>2</v>
      </c>
      <c r="G68" s="121"/>
      <c r="H68" s="121"/>
      <c r="I68" s="155">
        <f t="shared" si="42"/>
        <v>0</v>
      </c>
      <c r="J68" s="155">
        <f t="shared" si="43"/>
        <v>0</v>
      </c>
      <c r="K68" s="156">
        <f t="shared" si="44"/>
        <v>0</v>
      </c>
      <c r="L68" s="155">
        <f>ROUND((G68+H68)*(1+RESUMO!$P$9),2)</f>
        <v>0</v>
      </c>
      <c r="M68" s="155">
        <f t="shared" si="45"/>
        <v>0</v>
      </c>
    </row>
    <row r="69" spans="1:13" s="45" customFormat="1" ht="19.5" customHeight="1" x14ac:dyDescent="0.25">
      <c r="A69" s="98" t="s">
        <v>363</v>
      </c>
      <c r="B69" s="130" t="s">
        <v>125</v>
      </c>
      <c r="C69" s="131"/>
      <c r="D69" s="101"/>
      <c r="E69" s="102" t="s">
        <v>124</v>
      </c>
      <c r="F69" s="103">
        <v>1</v>
      </c>
      <c r="G69" s="121"/>
      <c r="H69" s="121"/>
      <c r="I69" s="155">
        <f t="shared" si="42"/>
        <v>0</v>
      </c>
      <c r="J69" s="155">
        <f t="shared" si="43"/>
        <v>0</v>
      </c>
      <c r="K69" s="156">
        <f t="shared" si="44"/>
        <v>0</v>
      </c>
      <c r="L69" s="155">
        <f>ROUND((G69+H69)*(1+RESUMO!$P$9),2)</f>
        <v>0</v>
      </c>
      <c r="M69" s="155">
        <f t="shared" si="45"/>
        <v>0</v>
      </c>
    </row>
    <row r="70" spans="1:13" s="45" customFormat="1" ht="19.5" customHeight="1" x14ac:dyDescent="0.25">
      <c r="A70" s="108" t="s">
        <v>61</v>
      </c>
      <c r="B70" s="132" t="s">
        <v>222</v>
      </c>
      <c r="C70" s="133"/>
      <c r="D70" s="111"/>
      <c r="E70" s="112"/>
      <c r="F70" s="113"/>
      <c r="G70" s="114"/>
      <c r="H70" s="114"/>
      <c r="I70" s="151"/>
      <c r="J70" s="151"/>
      <c r="K70" s="151"/>
      <c r="L70" s="151"/>
      <c r="M70" s="151"/>
    </row>
    <row r="71" spans="1:13" s="45" customFormat="1" ht="34.5" customHeight="1" x14ac:dyDescent="0.25">
      <c r="A71" s="98" t="s">
        <v>104</v>
      </c>
      <c r="B71" s="130" t="s">
        <v>223</v>
      </c>
      <c r="C71" s="131"/>
      <c r="D71" s="101"/>
      <c r="E71" s="102" t="s">
        <v>15</v>
      </c>
      <c r="F71" s="103">
        <v>5</v>
      </c>
      <c r="G71" s="121"/>
      <c r="H71" s="121"/>
      <c r="I71" s="155">
        <f>ROUND(F71*G71,2)</f>
        <v>0</v>
      </c>
      <c r="J71" s="155">
        <f>ROUND(F71*H71,2)</f>
        <v>0</v>
      </c>
      <c r="K71" s="156">
        <f>I71+J71</f>
        <v>0</v>
      </c>
      <c r="L71" s="155">
        <f>ROUND((G71+H71)*(1+RESUMO!$P$9),2)</f>
        <v>0</v>
      </c>
      <c r="M71" s="155">
        <f>ROUND(F71*L71,2)</f>
        <v>0</v>
      </c>
    </row>
    <row r="72" spans="1:13" s="45" customFormat="1" ht="19.5" customHeight="1" x14ac:dyDescent="0.25">
      <c r="A72" s="105">
        <v>5</v>
      </c>
      <c r="B72" s="126" t="s">
        <v>376</v>
      </c>
      <c r="C72" s="127"/>
      <c r="D72" s="106"/>
      <c r="E72" s="107"/>
      <c r="F72" s="95"/>
      <c r="G72" s="96"/>
      <c r="H72" s="96"/>
      <c r="I72" s="147">
        <f>SUM(I74:I78,I80:I84,I86:I87,I89:I94)</f>
        <v>0</v>
      </c>
      <c r="J72" s="147">
        <f t="shared" ref="J72:K72" si="46">SUM(J74:J78,J80:J84,J86:J87,J89:J94)</f>
        <v>0</v>
      </c>
      <c r="K72" s="147">
        <f t="shared" si="46"/>
        <v>0</v>
      </c>
      <c r="L72" s="147"/>
      <c r="M72" s="147"/>
    </row>
    <row r="73" spans="1:13" s="45" customFormat="1" ht="19.5" customHeight="1" x14ac:dyDescent="0.25">
      <c r="A73" s="108" t="s">
        <v>19</v>
      </c>
      <c r="B73" s="132" t="s">
        <v>377</v>
      </c>
      <c r="C73" s="133"/>
      <c r="D73" s="111"/>
      <c r="E73" s="112"/>
      <c r="F73" s="113"/>
      <c r="G73" s="114"/>
      <c r="H73" s="114"/>
      <c r="I73" s="151"/>
      <c r="J73" s="6"/>
      <c r="K73" s="152"/>
      <c r="L73" s="153"/>
      <c r="M73" s="154"/>
    </row>
    <row r="74" spans="1:13" s="45" customFormat="1" ht="19.5" customHeight="1" x14ac:dyDescent="0.25">
      <c r="A74" s="98" t="s">
        <v>20</v>
      </c>
      <c r="B74" s="130" t="s">
        <v>378</v>
      </c>
      <c r="C74" s="131"/>
      <c r="D74" s="101"/>
      <c r="E74" s="102" t="s">
        <v>32</v>
      </c>
      <c r="F74" s="103">
        <v>46.9</v>
      </c>
      <c r="G74" s="121"/>
      <c r="H74" s="121"/>
      <c r="I74" s="155">
        <f>ROUND(F74*G74,2)</f>
        <v>0</v>
      </c>
      <c r="J74" s="155">
        <f>ROUND(F74*H74,2)</f>
        <v>0</v>
      </c>
      <c r="K74" s="156">
        <f>I74+J74</f>
        <v>0</v>
      </c>
      <c r="L74" s="155">
        <f>ROUND((G74+H74)*(1+RESUMO!$P$9),2)</f>
        <v>0</v>
      </c>
      <c r="M74" s="155">
        <f>ROUND(F74*L74,2)</f>
        <v>0</v>
      </c>
    </row>
    <row r="75" spans="1:13" s="45" customFormat="1" ht="19.5" customHeight="1" x14ac:dyDescent="0.25">
      <c r="A75" s="98" t="s">
        <v>21</v>
      </c>
      <c r="B75" s="130" t="s">
        <v>366</v>
      </c>
      <c r="C75" s="131"/>
      <c r="D75" s="101"/>
      <c r="E75" s="102" t="s">
        <v>119</v>
      </c>
      <c r="F75" s="103">
        <v>58</v>
      </c>
      <c r="G75" s="121"/>
      <c r="H75" s="121"/>
      <c r="I75" s="155">
        <f t="shared" ref="I75" si="47">ROUND(F75*G75,2)</f>
        <v>0</v>
      </c>
      <c r="J75" s="155">
        <f t="shared" ref="J75" si="48">ROUND(F75*H75,2)</f>
        <v>0</v>
      </c>
      <c r="K75" s="156">
        <f t="shared" ref="K75" si="49">I75+J75</f>
        <v>0</v>
      </c>
      <c r="L75" s="155">
        <f>ROUND((G75+H75)*(1+RESUMO!$P$9),2)</f>
        <v>0</v>
      </c>
      <c r="M75" s="155">
        <f t="shared" ref="M75" si="50">ROUND(F75*L75,2)</f>
        <v>0</v>
      </c>
    </row>
    <row r="76" spans="1:13" s="45" customFormat="1" ht="19.5" customHeight="1" x14ac:dyDescent="0.25">
      <c r="A76" s="98" t="s">
        <v>22</v>
      </c>
      <c r="B76" s="130" t="s">
        <v>215</v>
      </c>
      <c r="C76" s="131"/>
      <c r="D76" s="101"/>
      <c r="E76" s="102" t="s">
        <v>63</v>
      </c>
      <c r="F76" s="103">
        <v>0.8</v>
      </c>
      <c r="G76" s="121"/>
      <c r="H76" s="121"/>
      <c r="I76" s="155">
        <f t="shared" ref="I76" si="51">ROUND(F76*G76,2)</f>
        <v>0</v>
      </c>
      <c r="J76" s="155">
        <f t="shared" ref="J76" si="52">ROUND(F76*H76,2)</f>
        <v>0</v>
      </c>
      <c r="K76" s="156">
        <f t="shared" ref="K76" si="53">I76+J76</f>
        <v>0</v>
      </c>
      <c r="L76" s="155">
        <f>ROUND((G76+H76)*(1+RESUMO!$P$9),2)</f>
        <v>0</v>
      </c>
      <c r="M76" s="155">
        <f t="shared" ref="M76" si="54">ROUND(F76*L76,2)</f>
        <v>0</v>
      </c>
    </row>
    <row r="77" spans="1:13" s="45" customFormat="1" ht="19.5" customHeight="1" x14ac:dyDescent="0.25">
      <c r="A77" s="98" t="s">
        <v>23</v>
      </c>
      <c r="B77" s="130" t="s">
        <v>379</v>
      </c>
      <c r="C77" s="131"/>
      <c r="D77" s="101"/>
      <c r="E77" s="102" t="s">
        <v>119</v>
      </c>
      <c r="F77" s="103">
        <v>39.799999999999997</v>
      </c>
      <c r="G77" s="121"/>
      <c r="H77" s="121"/>
      <c r="I77" s="155">
        <f>ROUND(F77*G77,2)</f>
        <v>0</v>
      </c>
      <c r="J77" s="155">
        <f t="shared" ref="J77:J80" si="55">ROUND(F77*H77,2)</f>
        <v>0</v>
      </c>
      <c r="K77" s="156">
        <f t="shared" ref="K77:K80" si="56">I77+J77</f>
        <v>0</v>
      </c>
      <c r="L77" s="155">
        <f>ROUND((G77+H77)*(1+RESUMO!$P$9),2)</f>
        <v>0</v>
      </c>
      <c r="M77" s="155">
        <f>ROUND(F77*L77,2)</f>
        <v>0</v>
      </c>
    </row>
    <row r="78" spans="1:13" s="45" customFormat="1" ht="19.5" customHeight="1" x14ac:dyDescent="0.25">
      <c r="A78" s="98" t="s">
        <v>368</v>
      </c>
      <c r="B78" s="130" t="s">
        <v>380</v>
      </c>
      <c r="C78" s="131"/>
      <c r="D78" s="101"/>
      <c r="E78" s="102" t="s">
        <v>32</v>
      </c>
      <c r="F78" s="103">
        <v>32.9</v>
      </c>
      <c r="G78" s="121"/>
      <c r="H78" s="121"/>
      <c r="I78" s="155">
        <f>ROUND(F78*G78,2)</f>
        <v>0</v>
      </c>
      <c r="J78" s="155">
        <f t="shared" ref="J78" si="57">ROUND(F78*H78,2)</f>
        <v>0</v>
      </c>
      <c r="K78" s="156">
        <f t="shared" ref="K78" si="58">I78+J78</f>
        <v>0</v>
      </c>
      <c r="L78" s="155">
        <f>ROUND((G78+H78)*(1+RESUMO!$P$9),2)</f>
        <v>0</v>
      </c>
      <c r="M78" s="155">
        <f>ROUND(F78*L78,2)</f>
        <v>0</v>
      </c>
    </row>
    <row r="79" spans="1:13" s="45" customFormat="1" ht="19.5" customHeight="1" x14ac:dyDescent="0.25">
      <c r="A79" s="108" t="s">
        <v>24</v>
      </c>
      <c r="B79" s="132" t="s">
        <v>381</v>
      </c>
      <c r="C79" s="133"/>
      <c r="D79" s="111"/>
      <c r="E79" s="112"/>
      <c r="F79" s="113"/>
      <c r="G79" s="114"/>
      <c r="H79" s="114"/>
      <c r="I79" s="114"/>
      <c r="J79" s="114"/>
      <c r="K79" s="114"/>
      <c r="L79" s="114"/>
      <c r="M79" s="114"/>
    </row>
    <row r="80" spans="1:13" s="45" customFormat="1" ht="19.5" customHeight="1" x14ac:dyDescent="0.25">
      <c r="A80" s="98" t="s">
        <v>25</v>
      </c>
      <c r="B80" s="130" t="s">
        <v>382</v>
      </c>
      <c r="C80" s="131"/>
      <c r="D80" s="101"/>
      <c r="E80" s="102" t="s">
        <v>32</v>
      </c>
      <c r="F80" s="103">
        <v>98.1</v>
      </c>
      <c r="G80" s="121"/>
      <c r="H80" s="121"/>
      <c r="I80" s="155">
        <f t="shared" ref="I80" si="59">ROUND(F80*G80,2)</f>
        <v>0</v>
      </c>
      <c r="J80" s="155">
        <f t="shared" si="55"/>
        <v>0</v>
      </c>
      <c r="K80" s="156">
        <f t="shared" si="56"/>
        <v>0</v>
      </c>
      <c r="L80" s="155">
        <f>ROUND((G80+H80)*(1+RESUMO!$P$9),2)</f>
        <v>0</v>
      </c>
      <c r="M80" s="155">
        <f t="shared" ref="M80" si="60">ROUND(F80*L80,2)</f>
        <v>0</v>
      </c>
    </row>
    <row r="81" spans="1:13" s="45" customFormat="1" ht="19.5" customHeight="1" x14ac:dyDescent="0.25">
      <c r="A81" s="98" t="s">
        <v>55</v>
      </c>
      <c r="B81" s="130" t="s">
        <v>64</v>
      </c>
      <c r="C81" s="131"/>
      <c r="D81" s="101"/>
      <c r="E81" s="102" t="s">
        <v>32</v>
      </c>
      <c r="F81" s="103">
        <v>98.1</v>
      </c>
      <c r="G81" s="121"/>
      <c r="H81" s="121"/>
      <c r="I81" s="155">
        <f t="shared" ref="I81" si="61">ROUND(F81*G81,2)</f>
        <v>0</v>
      </c>
      <c r="J81" s="155">
        <f t="shared" ref="J81" si="62">ROUND(F81*H81,2)</f>
        <v>0</v>
      </c>
      <c r="K81" s="156">
        <f t="shared" ref="K81" si="63">I81+J81</f>
        <v>0</v>
      </c>
      <c r="L81" s="155">
        <f>ROUND((G81+H81)*(1+RESUMO!$P$9),2)</f>
        <v>0</v>
      </c>
      <c r="M81" s="155">
        <f t="shared" ref="M81" si="64">ROUND(F81*L81,2)</f>
        <v>0</v>
      </c>
    </row>
    <row r="82" spans="1:13" s="45" customFormat="1" ht="19.5" customHeight="1" x14ac:dyDescent="0.25">
      <c r="A82" s="98" t="s">
        <v>198</v>
      </c>
      <c r="B82" s="130" t="s">
        <v>383</v>
      </c>
      <c r="C82" s="131"/>
      <c r="D82" s="101"/>
      <c r="E82" s="102" t="s">
        <v>32</v>
      </c>
      <c r="F82" s="103">
        <v>98.1</v>
      </c>
      <c r="G82" s="121"/>
      <c r="H82" s="121"/>
      <c r="I82" s="155">
        <f t="shared" ref="I82" si="65">ROUND(F82*G82,2)</f>
        <v>0</v>
      </c>
      <c r="J82" s="155">
        <f t="shared" ref="J82" si="66">ROUND(F82*H82,2)</f>
        <v>0</v>
      </c>
      <c r="K82" s="156">
        <f t="shared" ref="K82" si="67">I82+J82</f>
        <v>0</v>
      </c>
      <c r="L82" s="155">
        <f>ROUND((G82+H82)*(1+RESUMO!$P$9),2)</f>
        <v>0</v>
      </c>
      <c r="M82" s="155">
        <f t="shared" ref="M82" si="68">ROUND(F82*L82,2)</f>
        <v>0</v>
      </c>
    </row>
    <row r="83" spans="1:13" s="45" customFormat="1" ht="19.5" customHeight="1" x14ac:dyDescent="0.25">
      <c r="A83" s="98" t="s">
        <v>199</v>
      </c>
      <c r="B83" s="130" t="s">
        <v>384</v>
      </c>
      <c r="C83" s="131"/>
      <c r="D83" s="101"/>
      <c r="E83" s="102" t="s">
        <v>32</v>
      </c>
      <c r="F83" s="103">
        <v>98.1</v>
      </c>
      <c r="G83" s="121"/>
      <c r="H83" s="121"/>
      <c r="I83" s="155">
        <f t="shared" ref="I83:I92" si="69">ROUND(F83*G83,2)</f>
        <v>0</v>
      </c>
      <c r="J83" s="155">
        <f t="shared" ref="J83:J92" si="70">ROUND(F83*H83,2)</f>
        <v>0</v>
      </c>
      <c r="K83" s="156">
        <f t="shared" ref="K83:K92" si="71">I83+J83</f>
        <v>0</v>
      </c>
      <c r="L83" s="155">
        <f>ROUND((G83+H83)*(1+RESUMO!$P$9),2)</f>
        <v>0</v>
      </c>
      <c r="M83" s="155">
        <f t="shared" ref="M83:M92" si="72">ROUND(F83*L83,2)</f>
        <v>0</v>
      </c>
    </row>
    <row r="84" spans="1:13" s="45" customFormat="1" ht="19.5" customHeight="1" x14ac:dyDescent="0.25">
      <c r="A84" s="98" t="s">
        <v>200</v>
      </c>
      <c r="B84" s="130" t="s">
        <v>385</v>
      </c>
      <c r="C84" s="131"/>
      <c r="D84" s="101"/>
      <c r="E84" s="102" t="s">
        <v>32</v>
      </c>
      <c r="F84" s="103">
        <v>32.9</v>
      </c>
      <c r="G84" s="121"/>
      <c r="H84" s="121"/>
      <c r="I84" s="155">
        <f t="shared" si="69"/>
        <v>0</v>
      </c>
      <c r="J84" s="155">
        <f t="shared" si="70"/>
        <v>0</v>
      </c>
      <c r="K84" s="156">
        <f t="shared" si="71"/>
        <v>0</v>
      </c>
      <c r="L84" s="155">
        <f>ROUND((G84+H84)*(1+RESUMO!$P$9),2)</f>
        <v>0</v>
      </c>
      <c r="M84" s="155">
        <f t="shared" si="72"/>
        <v>0</v>
      </c>
    </row>
    <row r="85" spans="1:13" s="45" customFormat="1" ht="19.5" customHeight="1" x14ac:dyDescent="0.25">
      <c r="A85" s="108" t="s">
        <v>56</v>
      </c>
      <c r="B85" s="132" t="s">
        <v>386</v>
      </c>
      <c r="C85" s="133"/>
      <c r="D85" s="111"/>
      <c r="E85" s="112"/>
      <c r="F85" s="113"/>
      <c r="G85" s="114"/>
      <c r="H85" s="114"/>
      <c r="I85" s="114"/>
      <c r="J85" s="114"/>
      <c r="K85" s="114"/>
      <c r="L85" s="114"/>
      <c r="M85" s="114"/>
    </row>
    <row r="86" spans="1:13" s="45" customFormat="1" ht="19.5" customHeight="1" x14ac:dyDescent="0.25">
      <c r="A86" s="98" t="s">
        <v>57</v>
      </c>
      <c r="B86" s="130" t="s">
        <v>387</v>
      </c>
      <c r="C86" s="131"/>
      <c r="D86" s="101"/>
      <c r="E86" s="102" t="s">
        <v>32</v>
      </c>
      <c r="F86" s="103">
        <v>2.5600000000000005</v>
      </c>
      <c r="G86" s="121"/>
      <c r="H86" s="121"/>
      <c r="I86" s="155">
        <f t="shared" si="69"/>
        <v>0</v>
      </c>
      <c r="J86" s="155">
        <f t="shared" si="70"/>
        <v>0</v>
      </c>
      <c r="K86" s="156">
        <f t="shared" si="71"/>
        <v>0</v>
      </c>
      <c r="L86" s="155">
        <f>ROUND((G86+H86)*(1+RESUMO!$P$9),2)</f>
        <v>0</v>
      </c>
      <c r="M86" s="155">
        <f t="shared" si="72"/>
        <v>0</v>
      </c>
    </row>
    <row r="87" spans="1:13" s="45" customFormat="1" ht="19.5" customHeight="1" x14ac:dyDescent="0.25">
      <c r="A87" s="98" t="s">
        <v>58</v>
      </c>
      <c r="B87" s="130" t="s">
        <v>388</v>
      </c>
      <c r="C87" s="131"/>
      <c r="D87" s="101"/>
      <c r="E87" s="102" t="s">
        <v>32</v>
      </c>
      <c r="F87" s="103">
        <v>5.2079999999999993</v>
      </c>
      <c r="G87" s="121"/>
      <c r="H87" s="121"/>
      <c r="I87" s="155">
        <f>ROUND(F87*G87,2)</f>
        <v>0</v>
      </c>
      <c r="J87" s="155">
        <f t="shared" si="70"/>
        <v>0</v>
      </c>
      <c r="K87" s="156">
        <f>I87+J87</f>
        <v>0</v>
      </c>
      <c r="L87" s="155">
        <f>ROUND((G87+H87)*(1+RESUMO!$P$9),2)</f>
        <v>0</v>
      </c>
      <c r="M87" s="155">
        <f>ROUND(F87*L87,2)</f>
        <v>0</v>
      </c>
    </row>
    <row r="88" spans="1:13" s="45" customFormat="1" ht="19.5" customHeight="1" x14ac:dyDescent="0.25">
      <c r="A88" s="108" t="s">
        <v>369</v>
      </c>
      <c r="B88" s="132" t="s">
        <v>194</v>
      </c>
      <c r="C88" s="133"/>
      <c r="D88" s="111"/>
      <c r="E88" s="112"/>
      <c r="F88" s="113"/>
      <c r="G88" s="114"/>
      <c r="H88" s="114"/>
      <c r="I88" s="151"/>
      <c r="J88" s="151"/>
      <c r="K88" s="151"/>
      <c r="L88" s="151"/>
      <c r="M88" s="151"/>
    </row>
    <row r="89" spans="1:13" s="45" customFormat="1" ht="19.5" customHeight="1" x14ac:dyDescent="0.25">
      <c r="A89" s="98" t="s">
        <v>370</v>
      </c>
      <c r="B89" s="130" t="s">
        <v>121</v>
      </c>
      <c r="C89" s="131"/>
      <c r="D89" s="101"/>
      <c r="E89" s="102" t="s">
        <v>119</v>
      </c>
      <c r="F89" s="103">
        <v>74.510000000000005</v>
      </c>
      <c r="G89" s="121"/>
      <c r="H89" s="121"/>
      <c r="I89" s="155">
        <f>ROUND(F89*G89,2)</f>
        <v>0</v>
      </c>
      <c r="J89" s="155">
        <f>ROUND(F89*H89,2)</f>
        <v>0</v>
      </c>
      <c r="K89" s="156">
        <f>I89+J89</f>
        <v>0</v>
      </c>
      <c r="L89" s="155">
        <f>ROUND((G89+H89)*(1+RESUMO!$P$9),2)</f>
        <v>0</v>
      </c>
      <c r="M89" s="155">
        <f>ROUND(F89*L89,2)</f>
        <v>0</v>
      </c>
    </row>
    <row r="90" spans="1:13" s="45" customFormat="1" ht="19.5" customHeight="1" x14ac:dyDescent="0.25">
      <c r="A90" s="98" t="s">
        <v>371</v>
      </c>
      <c r="B90" s="130" t="s">
        <v>389</v>
      </c>
      <c r="C90" s="131"/>
      <c r="D90" s="101"/>
      <c r="E90" s="102" t="s">
        <v>119</v>
      </c>
      <c r="F90" s="103">
        <v>74.510000000000005</v>
      </c>
      <c r="G90" s="121"/>
      <c r="H90" s="121"/>
      <c r="I90" s="155">
        <f t="shared" si="69"/>
        <v>0</v>
      </c>
      <c r="J90" s="155">
        <f t="shared" si="70"/>
        <v>0</v>
      </c>
      <c r="K90" s="156">
        <f t="shared" si="71"/>
        <v>0</v>
      </c>
      <c r="L90" s="155">
        <f>ROUND((G90+H90)*(1+RESUMO!$P$9),2)</f>
        <v>0</v>
      </c>
      <c r="M90" s="155">
        <f t="shared" si="72"/>
        <v>0</v>
      </c>
    </row>
    <row r="91" spans="1:13" s="45" customFormat="1" ht="19.5" customHeight="1" x14ac:dyDescent="0.25">
      <c r="A91" s="98" t="s">
        <v>372</v>
      </c>
      <c r="B91" s="130" t="s">
        <v>120</v>
      </c>
      <c r="C91" s="131"/>
      <c r="D91" s="101"/>
      <c r="E91" s="102" t="s">
        <v>119</v>
      </c>
      <c r="F91" s="103">
        <v>74.510000000000005</v>
      </c>
      <c r="G91" s="121"/>
      <c r="H91" s="121"/>
      <c r="I91" s="155">
        <f t="shared" si="69"/>
        <v>0</v>
      </c>
      <c r="J91" s="155">
        <f t="shared" si="70"/>
        <v>0</v>
      </c>
      <c r="K91" s="156">
        <f t="shared" si="71"/>
        <v>0</v>
      </c>
      <c r="L91" s="155">
        <f>ROUND((G91+H91)*(1+RESUMO!$P$9),2)</f>
        <v>0</v>
      </c>
      <c r="M91" s="155">
        <f t="shared" si="72"/>
        <v>0</v>
      </c>
    </row>
    <row r="92" spans="1:13" s="45" customFormat="1" ht="34.5" customHeight="1" x14ac:dyDescent="0.25">
      <c r="A92" s="98" t="s">
        <v>373</v>
      </c>
      <c r="B92" s="130" t="s">
        <v>390</v>
      </c>
      <c r="C92" s="131"/>
      <c r="D92" s="101"/>
      <c r="E92" s="102" t="s">
        <v>32</v>
      </c>
      <c r="F92" s="103">
        <v>15.86</v>
      </c>
      <c r="G92" s="121"/>
      <c r="H92" s="121"/>
      <c r="I92" s="155">
        <f t="shared" si="69"/>
        <v>0</v>
      </c>
      <c r="J92" s="155">
        <f t="shared" si="70"/>
        <v>0</v>
      </c>
      <c r="K92" s="156">
        <f t="shared" si="71"/>
        <v>0</v>
      </c>
      <c r="L92" s="155">
        <f>ROUND((G92+H92)*(1+RESUMO!$P$9),2)</f>
        <v>0</v>
      </c>
      <c r="M92" s="155">
        <f t="shared" si="72"/>
        <v>0</v>
      </c>
    </row>
    <row r="93" spans="1:13" s="45" customFormat="1" ht="19.5" customHeight="1" x14ac:dyDescent="0.25">
      <c r="A93" s="98" t="s">
        <v>374</v>
      </c>
      <c r="B93" s="130" t="s">
        <v>391</v>
      </c>
      <c r="C93" s="131"/>
      <c r="D93" s="101"/>
      <c r="E93" s="102" t="s">
        <v>14</v>
      </c>
      <c r="F93" s="103">
        <v>12</v>
      </c>
      <c r="G93" s="121"/>
      <c r="H93" s="121"/>
      <c r="I93" s="155">
        <f t="shared" ref="I93" si="73">ROUND(F93*G93,2)</f>
        <v>0</v>
      </c>
      <c r="J93" s="155">
        <f t="shared" ref="J93" si="74">ROUND(F93*H93,2)</f>
        <v>0</v>
      </c>
      <c r="K93" s="156">
        <f t="shared" ref="K93" si="75">I93+J93</f>
        <v>0</v>
      </c>
      <c r="L93" s="155">
        <f>ROUND((G93+H93)*(1+RESUMO!$P$9),2)</f>
        <v>0</v>
      </c>
      <c r="M93" s="155">
        <f t="shared" ref="M93" si="76">ROUND(F93*L93,2)</f>
        <v>0</v>
      </c>
    </row>
    <row r="94" spans="1:13" s="45" customFormat="1" ht="19.5" customHeight="1" x14ac:dyDescent="0.25">
      <c r="A94" s="98" t="s">
        <v>375</v>
      </c>
      <c r="B94" s="130" t="s">
        <v>392</v>
      </c>
      <c r="C94" s="131"/>
      <c r="D94" s="101"/>
      <c r="E94" s="102" t="s">
        <v>14</v>
      </c>
      <c r="F94" s="103">
        <v>12</v>
      </c>
      <c r="G94" s="121"/>
      <c r="H94" s="121"/>
      <c r="I94" s="155">
        <f t="shared" ref="I94" si="77">ROUND(F94*G94,2)</f>
        <v>0</v>
      </c>
      <c r="J94" s="155">
        <f t="shared" ref="J94" si="78">ROUND(F94*H94,2)</f>
        <v>0</v>
      </c>
      <c r="K94" s="156">
        <f t="shared" ref="K94" si="79">I94+J94</f>
        <v>0</v>
      </c>
      <c r="L94" s="155">
        <f>ROUND((G94+H94)*(1+RESUMO!$P$9),2)</f>
        <v>0</v>
      </c>
      <c r="M94" s="155">
        <f t="shared" ref="M94" si="80">ROUND(F94*L94,2)</f>
        <v>0</v>
      </c>
    </row>
    <row r="95" spans="1:13" s="45" customFormat="1" ht="19.5" customHeight="1" x14ac:dyDescent="0.25">
      <c r="A95" s="105">
        <v>6</v>
      </c>
      <c r="B95" s="126" t="s">
        <v>393</v>
      </c>
      <c r="C95" s="127"/>
      <c r="D95" s="106"/>
      <c r="E95" s="107"/>
      <c r="F95" s="95"/>
      <c r="G95" s="96"/>
      <c r="H95" s="96"/>
      <c r="I95" s="147">
        <f>SUM(I97:I99)</f>
        <v>0</v>
      </c>
      <c r="J95" s="147">
        <f t="shared" ref="J95:K95" si="81">SUM(J97:J99)</f>
        <v>0</v>
      </c>
      <c r="K95" s="147">
        <f t="shared" si="81"/>
        <v>0</v>
      </c>
      <c r="L95" s="147"/>
      <c r="M95" s="147"/>
    </row>
    <row r="96" spans="1:13" s="45" customFormat="1" ht="19.5" customHeight="1" x14ac:dyDescent="0.25">
      <c r="A96" s="108" t="s">
        <v>26</v>
      </c>
      <c r="B96" s="132" t="s">
        <v>394</v>
      </c>
      <c r="C96" s="133"/>
      <c r="D96" s="111"/>
      <c r="E96" s="112"/>
      <c r="F96" s="113"/>
      <c r="G96" s="114"/>
      <c r="H96" s="114"/>
      <c r="I96" s="114"/>
      <c r="J96" s="114"/>
      <c r="K96" s="114"/>
      <c r="L96" s="114"/>
      <c r="M96" s="114"/>
    </row>
    <row r="97" spans="1:13" s="45" customFormat="1" ht="19.5" customHeight="1" x14ac:dyDescent="0.25">
      <c r="A97" s="98" t="s">
        <v>27</v>
      </c>
      <c r="B97" s="130" t="s">
        <v>121</v>
      </c>
      <c r="C97" s="131"/>
      <c r="D97" s="101"/>
      <c r="E97" s="102" t="s">
        <v>119</v>
      </c>
      <c r="F97" s="103">
        <v>300</v>
      </c>
      <c r="G97" s="121"/>
      <c r="H97" s="121"/>
      <c r="I97" s="155">
        <f>ROUND(F97*G97,2)</f>
        <v>0</v>
      </c>
      <c r="J97" s="155">
        <f t="shared" ref="J97:J102" si="82">ROUND(F97*H97,2)</f>
        <v>0</v>
      </c>
      <c r="K97" s="156">
        <f t="shared" ref="K97:K102" si="83">I97+J97</f>
        <v>0</v>
      </c>
      <c r="L97" s="155">
        <f>ROUND((G97+H97)*(1+RESUMO!$P$9),2)</f>
        <v>0</v>
      </c>
      <c r="M97" s="155">
        <f t="shared" ref="M97:M102" si="84">ROUND(F97*L97,2)</f>
        <v>0</v>
      </c>
    </row>
    <row r="98" spans="1:13" s="45" customFormat="1" ht="19.5" customHeight="1" x14ac:dyDescent="0.25">
      <c r="A98" s="98" t="s">
        <v>28</v>
      </c>
      <c r="B98" s="130" t="s">
        <v>389</v>
      </c>
      <c r="C98" s="131"/>
      <c r="D98" s="101"/>
      <c r="E98" s="102" t="s">
        <v>119</v>
      </c>
      <c r="F98" s="103">
        <v>300</v>
      </c>
      <c r="G98" s="121"/>
      <c r="H98" s="121"/>
      <c r="I98" s="155">
        <f t="shared" ref="I98:I102" si="85">ROUND(F98*G98,2)</f>
        <v>0</v>
      </c>
      <c r="J98" s="155">
        <f t="shared" si="82"/>
        <v>0</v>
      </c>
      <c r="K98" s="156">
        <f t="shared" si="83"/>
        <v>0</v>
      </c>
      <c r="L98" s="155">
        <f>ROUND((G98+H98)*(1+RESUMO!$P$9),2)</f>
        <v>0</v>
      </c>
      <c r="M98" s="155">
        <f t="shared" si="84"/>
        <v>0</v>
      </c>
    </row>
    <row r="99" spans="1:13" s="45" customFormat="1" ht="19.5" customHeight="1" x14ac:dyDescent="0.25">
      <c r="A99" s="98" t="s">
        <v>29</v>
      </c>
      <c r="B99" s="130" t="s">
        <v>120</v>
      </c>
      <c r="C99" s="131"/>
      <c r="D99" s="101"/>
      <c r="E99" s="102" t="s">
        <v>119</v>
      </c>
      <c r="F99" s="103">
        <v>300</v>
      </c>
      <c r="G99" s="121"/>
      <c r="H99" s="121"/>
      <c r="I99" s="155">
        <f t="shared" si="85"/>
        <v>0</v>
      </c>
      <c r="J99" s="155">
        <f t="shared" si="82"/>
        <v>0</v>
      </c>
      <c r="K99" s="156">
        <f t="shared" si="83"/>
        <v>0</v>
      </c>
      <c r="L99" s="155">
        <f>ROUND((G99+H99)*(1+RESUMO!$P$9),2)</f>
        <v>0</v>
      </c>
      <c r="M99" s="155">
        <f t="shared" si="84"/>
        <v>0</v>
      </c>
    </row>
    <row r="100" spans="1:13" s="45" customFormat="1" ht="19.5" customHeight="1" x14ac:dyDescent="0.25">
      <c r="A100" s="105">
        <v>7</v>
      </c>
      <c r="B100" s="126" t="s">
        <v>73</v>
      </c>
      <c r="C100" s="127"/>
      <c r="D100" s="106"/>
      <c r="E100" s="107"/>
      <c r="F100" s="95"/>
      <c r="G100" s="96"/>
      <c r="H100" s="96"/>
      <c r="I100" s="147">
        <f>SUM(I102)</f>
        <v>0</v>
      </c>
      <c r="J100" s="147">
        <f t="shared" ref="J100:K100" si="86">SUM(J102)</f>
        <v>0</v>
      </c>
      <c r="K100" s="147">
        <f t="shared" si="86"/>
        <v>0</v>
      </c>
      <c r="L100" s="147"/>
      <c r="M100" s="147"/>
    </row>
    <row r="101" spans="1:13" s="45" customFormat="1" ht="19.5" customHeight="1" x14ac:dyDescent="0.25">
      <c r="A101" s="108" t="s">
        <v>30</v>
      </c>
      <c r="B101" s="132" t="s">
        <v>395</v>
      </c>
      <c r="C101" s="133"/>
      <c r="D101" s="111"/>
      <c r="E101" s="112"/>
      <c r="F101" s="113"/>
      <c r="G101" s="114"/>
      <c r="H101" s="114"/>
      <c r="I101" s="114"/>
      <c r="J101" s="114"/>
      <c r="K101" s="114"/>
      <c r="L101" s="114"/>
      <c r="M101" s="114"/>
    </row>
    <row r="102" spans="1:13" s="45" customFormat="1" ht="19.5" customHeight="1" x14ac:dyDescent="0.25">
      <c r="A102" s="98" t="s">
        <v>31</v>
      </c>
      <c r="B102" s="130" t="s">
        <v>396</v>
      </c>
      <c r="C102" s="131"/>
      <c r="D102" s="101"/>
      <c r="E102" s="102" t="s">
        <v>32</v>
      </c>
      <c r="F102" s="103">
        <v>309.39999999999998</v>
      </c>
      <c r="G102" s="121"/>
      <c r="H102" s="121"/>
      <c r="I102" s="155">
        <f t="shared" si="85"/>
        <v>0</v>
      </c>
      <c r="J102" s="155">
        <f t="shared" si="82"/>
        <v>0</v>
      </c>
      <c r="K102" s="156">
        <f t="shared" si="83"/>
        <v>0</v>
      </c>
      <c r="L102" s="155">
        <f>ROUND((G102+H102)*(1+RESUMO!$P$9),2)</f>
        <v>0</v>
      </c>
      <c r="M102" s="155">
        <f t="shared" si="84"/>
        <v>0</v>
      </c>
    </row>
    <row r="103" spans="1:13" s="45" customFormat="1" ht="19.5" customHeight="1" x14ac:dyDescent="0.25">
      <c r="A103" s="105">
        <v>8</v>
      </c>
      <c r="B103" s="126" t="s">
        <v>224</v>
      </c>
      <c r="C103" s="127"/>
      <c r="D103" s="106"/>
      <c r="E103" s="107"/>
      <c r="F103" s="95"/>
      <c r="G103" s="96"/>
      <c r="H103" s="96"/>
      <c r="I103" s="147">
        <f>SUM(I104)</f>
        <v>0</v>
      </c>
      <c r="J103" s="147">
        <f t="shared" ref="J103:K103" si="87">SUM(J104)</f>
        <v>0</v>
      </c>
      <c r="K103" s="147">
        <f t="shared" si="87"/>
        <v>0</v>
      </c>
      <c r="L103" s="147"/>
      <c r="M103" s="147"/>
    </row>
    <row r="104" spans="1:13" s="45" customFormat="1" ht="69" customHeight="1" x14ac:dyDescent="0.25">
      <c r="A104" s="98" t="s">
        <v>59</v>
      </c>
      <c r="B104" s="130" t="s">
        <v>225</v>
      </c>
      <c r="C104" s="131"/>
      <c r="D104" s="101"/>
      <c r="E104" s="102" t="s">
        <v>15</v>
      </c>
      <c r="F104" s="103">
        <v>1</v>
      </c>
      <c r="G104" s="121"/>
      <c r="H104" s="121"/>
      <c r="I104" s="155">
        <f>ROUND(F104*G104,2)</f>
        <v>0</v>
      </c>
      <c r="J104" s="155">
        <f>ROUND(F104*H104,2)</f>
        <v>0</v>
      </c>
      <c r="K104" s="156">
        <f>I104+J104</f>
        <v>0</v>
      </c>
      <c r="L104" s="155">
        <f>ROUND((G104+H104)*(1+RESUMO!$P$9),2)</f>
        <v>0</v>
      </c>
      <c r="M104" s="155">
        <f>ROUND(F104*L104,2)</f>
        <v>0</v>
      </c>
    </row>
    <row r="105" spans="1:13" s="45" customFormat="1" ht="19.5" customHeight="1" x14ac:dyDescent="0.25">
      <c r="A105" s="105">
        <v>9</v>
      </c>
      <c r="B105" s="126" t="s">
        <v>401</v>
      </c>
      <c r="C105" s="127"/>
      <c r="D105" s="106"/>
      <c r="E105" s="107"/>
      <c r="F105" s="95"/>
      <c r="G105" s="96"/>
      <c r="H105" s="96"/>
      <c r="I105" s="147">
        <f>SUM(I106:I112)</f>
        <v>0</v>
      </c>
      <c r="J105" s="147">
        <f t="shared" ref="J105:K105" si="88">SUM(J106:J112)</f>
        <v>0</v>
      </c>
      <c r="K105" s="147">
        <f t="shared" si="88"/>
        <v>0</v>
      </c>
      <c r="L105" s="148"/>
      <c r="M105" s="149"/>
    </row>
    <row r="106" spans="1:13" s="45" customFormat="1" ht="103.5" customHeight="1" x14ac:dyDescent="0.25">
      <c r="A106" s="98" t="s">
        <v>65</v>
      </c>
      <c r="B106" s="130" t="s">
        <v>402</v>
      </c>
      <c r="C106" s="131"/>
      <c r="D106" s="101"/>
      <c r="E106" s="102" t="s">
        <v>15</v>
      </c>
      <c r="F106" s="103">
        <v>2</v>
      </c>
      <c r="G106" s="121"/>
      <c r="H106" s="121"/>
      <c r="I106" s="155">
        <f t="shared" ref="I106:I107" si="89">ROUND(F106*G106,2)</f>
        <v>0</v>
      </c>
      <c r="J106" s="155">
        <f t="shared" ref="J106:J107" si="90">ROUND(F106*H106,2)</f>
        <v>0</v>
      </c>
      <c r="K106" s="156">
        <f t="shared" ref="K106:K107" si="91">I106+J106</f>
        <v>0</v>
      </c>
      <c r="L106" s="155">
        <f>ROUND((G106+H106)*(1+RESUMO!$P$9),2)</f>
        <v>0</v>
      </c>
      <c r="M106" s="155">
        <f t="shared" ref="M106:M107" si="92">ROUND(F106*L106,2)</f>
        <v>0</v>
      </c>
    </row>
    <row r="107" spans="1:13" s="45" customFormat="1" ht="103.5" customHeight="1" x14ac:dyDescent="0.25">
      <c r="A107" s="98" t="s">
        <v>66</v>
      </c>
      <c r="B107" s="130" t="s">
        <v>403</v>
      </c>
      <c r="C107" s="131"/>
      <c r="D107" s="101"/>
      <c r="E107" s="102" t="s">
        <v>15</v>
      </c>
      <c r="F107" s="103">
        <v>2</v>
      </c>
      <c r="G107" s="121"/>
      <c r="H107" s="121"/>
      <c r="I107" s="155">
        <f t="shared" si="89"/>
        <v>0</v>
      </c>
      <c r="J107" s="155">
        <f t="shared" si="90"/>
        <v>0</v>
      </c>
      <c r="K107" s="156">
        <f t="shared" si="91"/>
        <v>0</v>
      </c>
      <c r="L107" s="155">
        <f>ROUND((G107+H107)*(1+RESUMO!$P$9),2)</f>
        <v>0</v>
      </c>
      <c r="M107" s="155">
        <f t="shared" si="92"/>
        <v>0</v>
      </c>
    </row>
    <row r="108" spans="1:13" s="45" customFormat="1" ht="19.5" customHeight="1" x14ac:dyDescent="0.25">
      <c r="A108" s="98" t="s">
        <v>67</v>
      </c>
      <c r="B108" s="130" t="s">
        <v>404</v>
      </c>
      <c r="C108" s="131"/>
      <c r="D108" s="101"/>
      <c r="E108" s="102" t="s">
        <v>14</v>
      </c>
      <c r="F108" s="103">
        <v>3</v>
      </c>
      <c r="G108" s="121"/>
      <c r="H108" s="121"/>
      <c r="I108" s="155">
        <f t="shared" ref="I108:I114" si="93">ROUND(F108*G108,2)</f>
        <v>0</v>
      </c>
      <c r="J108" s="155">
        <f t="shared" ref="J108:J114" si="94">ROUND(F108*H108,2)</f>
        <v>0</v>
      </c>
      <c r="K108" s="156">
        <f t="shared" ref="K108:K114" si="95">I108+J108</f>
        <v>0</v>
      </c>
      <c r="L108" s="155">
        <f>ROUND((G108+H108)*(1+RESUMO!$P$9),2)</f>
        <v>0</v>
      </c>
      <c r="M108" s="155">
        <f t="shared" ref="M108:M114" si="96">ROUND(F108*L108,2)</f>
        <v>0</v>
      </c>
    </row>
    <row r="109" spans="1:13" s="45" customFormat="1" ht="34.5" customHeight="1" x14ac:dyDescent="0.25">
      <c r="A109" s="98" t="s">
        <v>397</v>
      </c>
      <c r="B109" s="130" t="s">
        <v>405</v>
      </c>
      <c r="C109" s="131"/>
      <c r="D109" s="101"/>
      <c r="E109" s="102" t="s">
        <v>14</v>
      </c>
      <c r="F109" s="103">
        <v>6.5</v>
      </c>
      <c r="G109" s="121"/>
      <c r="H109" s="121"/>
      <c r="I109" s="155">
        <f t="shared" si="93"/>
        <v>0</v>
      </c>
      <c r="J109" s="155">
        <f t="shared" si="94"/>
        <v>0</v>
      </c>
      <c r="K109" s="156">
        <f t="shared" si="95"/>
        <v>0</v>
      </c>
      <c r="L109" s="155">
        <f>ROUND((G109+H109)*(1+RESUMO!$P$9),2)</f>
        <v>0</v>
      </c>
      <c r="M109" s="155">
        <f t="shared" si="96"/>
        <v>0</v>
      </c>
    </row>
    <row r="110" spans="1:13" ht="19.5" customHeight="1" x14ac:dyDescent="0.25">
      <c r="A110" s="98" t="s">
        <v>398</v>
      </c>
      <c r="B110" s="130" t="s">
        <v>406</v>
      </c>
      <c r="C110" s="131"/>
      <c r="D110" s="101"/>
      <c r="E110" s="102" t="s">
        <v>15</v>
      </c>
      <c r="F110" s="103">
        <v>1</v>
      </c>
      <c r="G110" s="121"/>
      <c r="H110" s="121"/>
      <c r="I110" s="155">
        <f t="shared" si="93"/>
        <v>0</v>
      </c>
      <c r="J110" s="155">
        <f t="shared" si="94"/>
        <v>0</v>
      </c>
      <c r="K110" s="156">
        <f t="shared" si="95"/>
        <v>0</v>
      </c>
      <c r="L110" s="155">
        <f>ROUND((G110+H110)*(1+RESUMO!$P$9),2)</f>
        <v>0</v>
      </c>
      <c r="M110" s="155">
        <f t="shared" si="96"/>
        <v>0</v>
      </c>
    </row>
    <row r="111" spans="1:13" ht="19.5" customHeight="1" x14ac:dyDescent="0.25">
      <c r="A111" s="98" t="s">
        <v>399</v>
      </c>
      <c r="B111" s="130" t="s">
        <v>407</v>
      </c>
      <c r="C111" s="131"/>
      <c r="D111" s="101"/>
      <c r="E111" s="102" t="s">
        <v>15</v>
      </c>
      <c r="F111" s="103">
        <v>2</v>
      </c>
      <c r="G111" s="121"/>
      <c r="H111" s="121"/>
      <c r="I111" s="155">
        <f t="shared" si="93"/>
        <v>0</v>
      </c>
      <c r="J111" s="155">
        <f t="shared" si="94"/>
        <v>0</v>
      </c>
      <c r="K111" s="156">
        <f t="shared" si="95"/>
        <v>0</v>
      </c>
      <c r="L111" s="155">
        <f>ROUND((G111+H111)*(1+RESUMO!$P$9),2)</f>
        <v>0</v>
      </c>
      <c r="M111" s="155">
        <f t="shared" si="96"/>
        <v>0</v>
      </c>
    </row>
    <row r="112" spans="1:13" ht="19.5" customHeight="1" x14ac:dyDescent="0.25">
      <c r="A112" s="98" t="s">
        <v>400</v>
      </c>
      <c r="B112" s="130" t="s">
        <v>408</v>
      </c>
      <c r="C112" s="131"/>
      <c r="D112" s="101"/>
      <c r="E112" s="102" t="s">
        <v>15</v>
      </c>
      <c r="F112" s="103">
        <v>2</v>
      </c>
      <c r="G112" s="121"/>
      <c r="H112" s="121"/>
      <c r="I112" s="155">
        <f t="shared" si="93"/>
        <v>0</v>
      </c>
      <c r="J112" s="155">
        <f t="shared" si="94"/>
        <v>0</v>
      </c>
      <c r="K112" s="156">
        <f t="shared" si="95"/>
        <v>0</v>
      </c>
      <c r="L112" s="155">
        <f>ROUND((G112+H112)*(1+RESUMO!$P$9),2)</f>
        <v>0</v>
      </c>
      <c r="M112" s="155">
        <f t="shared" si="96"/>
        <v>0</v>
      </c>
    </row>
    <row r="113" spans="1:13" ht="19.5" customHeight="1" x14ac:dyDescent="0.25">
      <c r="A113" s="105">
        <v>10</v>
      </c>
      <c r="B113" s="126" t="s">
        <v>409</v>
      </c>
      <c r="C113" s="127"/>
      <c r="D113" s="106"/>
      <c r="E113" s="107"/>
      <c r="F113" s="95"/>
      <c r="G113" s="96"/>
      <c r="H113" s="96"/>
      <c r="I113" s="147">
        <f>SUM(I114:I123)</f>
        <v>0</v>
      </c>
      <c r="J113" s="147">
        <f t="shared" ref="J113:K113" si="97">SUM(J114:J123)</f>
        <v>0</v>
      </c>
      <c r="K113" s="147">
        <f t="shared" si="97"/>
        <v>0</v>
      </c>
      <c r="L113" s="148"/>
      <c r="M113" s="149"/>
    </row>
    <row r="114" spans="1:13" ht="103.5" customHeight="1" x14ac:dyDescent="0.25">
      <c r="A114" s="98" t="s">
        <v>68</v>
      </c>
      <c r="B114" s="130" t="s">
        <v>416</v>
      </c>
      <c r="C114" s="131"/>
      <c r="D114" s="101"/>
      <c r="E114" s="102" t="s">
        <v>15</v>
      </c>
      <c r="F114" s="103">
        <v>2</v>
      </c>
      <c r="G114" s="121"/>
      <c r="H114" s="121"/>
      <c r="I114" s="155">
        <f t="shared" si="93"/>
        <v>0</v>
      </c>
      <c r="J114" s="155">
        <f t="shared" si="94"/>
        <v>0</v>
      </c>
      <c r="K114" s="156">
        <f t="shared" si="95"/>
        <v>0</v>
      </c>
      <c r="L114" s="155">
        <f>ROUND((G114+H114)*(1+RESUMO!$P$9),2)</f>
        <v>0</v>
      </c>
      <c r="M114" s="155">
        <f t="shared" si="96"/>
        <v>0</v>
      </c>
    </row>
    <row r="115" spans="1:13" ht="86.25" customHeight="1" x14ac:dyDescent="0.25">
      <c r="A115" s="98" t="s">
        <v>69</v>
      </c>
      <c r="B115" s="130" t="s">
        <v>417</v>
      </c>
      <c r="C115" s="131"/>
      <c r="D115" s="101"/>
      <c r="E115" s="102" t="s">
        <v>15</v>
      </c>
      <c r="F115" s="103">
        <v>2</v>
      </c>
      <c r="G115" s="121"/>
      <c r="H115" s="121"/>
      <c r="I115" s="155">
        <f>ROUND(F115*G115,2)</f>
        <v>0</v>
      </c>
      <c r="J115" s="155">
        <f>ROUND(F115*H115,2)</f>
        <v>0</v>
      </c>
      <c r="K115" s="156">
        <f>I115+J115</f>
        <v>0</v>
      </c>
      <c r="L115" s="155">
        <f>ROUND((G115+H115)*(1+RESUMO!$P$9),2)</f>
        <v>0</v>
      </c>
      <c r="M115" s="155">
        <f>ROUND(F115*L115,2)</f>
        <v>0</v>
      </c>
    </row>
    <row r="116" spans="1:13" ht="19.5" customHeight="1" x14ac:dyDescent="0.25">
      <c r="A116" s="98" t="s">
        <v>162</v>
      </c>
      <c r="B116" s="130" t="s">
        <v>418</v>
      </c>
      <c r="C116" s="131"/>
      <c r="D116" s="101"/>
      <c r="E116" s="102" t="s">
        <v>15</v>
      </c>
      <c r="F116" s="103">
        <v>22</v>
      </c>
      <c r="G116" s="121"/>
      <c r="H116" s="121"/>
      <c r="I116" s="155">
        <f t="shared" ref="I116:I123" si="98">ROUND(F116*G116,2)</f>
        <v>0</v>
      </c>
      <c r="J116" s="155">
        <f t="shared" ref="J116:J123" si="99">ROUND(F116*H116,2)</f>
        <v>0</v>
      </c>
      <c r="K116" s="156">
        <f t="shared" ref="K116:K123" si="100">I116+J116</f>
        <v>0</v>
      </c>
      <c r="L116" s="155">
        <f>ROUND((G116+H116)*(1+RESUMO!$P$9),2)</f>
        <v>0</v>
      </c>
      <c r="M116" s="155">
        <f t="shared" ref="M116:M123" si="101">ROUND(F116*L116,2)</f>
        <v>0</v>
      </c>
    </row>
    <row r="117" spans="1:13" ht="19.5" customHeight="1" x14ac:dyDescent="0.25">
      <c r="A117" s="98" t="s">
        <v>161</v>
      </c>
      <c r="B117" s="130" t="s">
        <v>419</v>
      </c>
      <c r="C117" s="131"/>
      <c r="D117" s="101"/>
      <c r="E117" s="102" t="s">
        <v>15</v>
      </c>
      <c r="F117" s="103">
        <v>2</v>
      </c>
      <c r="G117" s="121"/>
      <c r="H117" s="121"/>
      <c r="I117" s="155">
        <f t="shared" si="98"/>
        <v>0</v>
      </c>
      <c r="J117" s="155">
        <f t="shared" si="99"/>
        <v>0</v>
      </c>
      <c r="K117" s="156">
        <f t="shared" si="100"/>
        <v>0</v>
      </c>
      <c r="L117" s="155">
        <f>ROUND((G117+H117)*(1+RESUMO!$P$9),2)</f>
        <v>0</v>
      </c>
      <c r="M117" s="155">
        <f t="shared" si="101"/>
        <v>0</v>
      </c>
    </row>
    <row r="118" spans="1:13" ht="19.5" customHeight="1" x14ac:dyDescent="0.25">
      <c r="A118" s="98" t="s">
        <v>410</v>
      </c>
      <c r="B118" s="130" t="s">
        <v>420</v>
      </c>
      <c r="C118" s="131"/>
      <c r="D118" s="101"/>
      <c r="E118" s="102" t="s">
        <v>15</v>
      </c>
      <c r="F118" s="103">
        <v>4</v>
      </c>
      <c r="G118" s="121"/>
      <c r="H118" s="121"/>
      <c r="I118" s="155">
        <f t="shared" si="98"/>
        <v>0</v>
      </c>
      <c r="J118" s="155">
        <f t="shared" si="99"/>
        <v>0</v>
      </c>
      <c r="K118" s="156">
        <f t="shared" si="100"/>
        <v>0</v>
      </c>
      <c r="L118" s="155">
        <f>ROUND((G118+H118)*(1+RESUMO!$P$9),2)</f>
        <v>0</v>
      </c>
      <c r="M118" s="155">
        <f t="shared" si="101"/>
        <v>0</v>
      </c>
    </row>
    <row r="119" spans="1:13" ht="34.5" customHeight="1" x14ac:dyDescent="0.25">
      <c r="A119" s="98" t="s">
        <v>411</v>
      </c>
      <c r="B119" s="130" t="s">
        <v>405</v>
      </c>
      <c r="C119" s="131"/>
      <c r="D119" s="101"/>
      <c r="E119" s="102" t="s">
        <v>14</v>
      </c>
      <c r="F119" s="103">
        <v>105</v>
      </c>
      <c r="G119" s="121"/>
      <c r="H119" s="121"/>
      <c r="I119" s="155">
        <f t="shared" si="98"/>
        <v>0</v>
      </c>
      <c r="J119" s="155">
        <f t="shared" si="99"/>
        <v>0</v>
      </c>
      <c r="K119" s="156">
        <f t="shared" si="100"/>
        <v>0</v>
      </c>
      <c r="L119" s="155">
        <f>ROUND((G119+H119)*(1+RESUMO!$P$9),2)</f>
        <v>0</v>
      </c>
      <c r="M119" s="155">
        <f t="shared" si="101"/>
        <v>0</v>
      </c>
    </row>
    <row r="120" spans="1:13" ht="34.5" customHeight="1" x14ac:dyDescent="0.25">
      <c r="A120" s="98" t="s">
        <v>412</v>
      </c>
      <c r="B120" s="130" t="s">
        <v>421</v>
      </c>
      <c r="C120" s="131"/>
      <c r="D120" s="101"/>
      <c r="E120" s="102" t="s">
        <v>14</v>
      </c>
      <c r="F120" s="103">
        <v>94</v>
      </c>
      <c r="G120" s="121"/>
      <c r="H120" s="121"/>
      <c r="I120" s="155">
        <f t="shared" si="98"/>
        <v>0</v>
      </c>
      <c r="J120" s="155">
        <f t="shared" si="99"/>
        <v>0</v>
      </c>
      <c r="K120" s="156">
        <f t="shared" si="100"/>
        <v>0</v>
      </c>
      <c r="L120" s="155">
        <f>ROUND((G120+H120)*(1+RESUMO!$P$9),2)</f>
        <v>0</v>
      </c>
      <c r="M120" s="155">
        <f t="shared" si="101"/>
        <v>0</v>
      </c>
    </row>
    <row r="121" spans="1:13" ht="34.5" customHeight="1" x14ac:dyDescent="0.25">
      <c r="A121" s="98" t="s">
        <v>413</v>
      </c>
      <c r="B121" s="130" t="s">
        <v>422</v>
      </c>
      <c r="C121" s="131"/>
      <c r="D121" s="101"/>
      <c r="E121" s="102" t="s">
        <v>14</v>
      </c>
      <c r="F121" s="103">
        <v>93</v>
      </c>
      <c r="G121" s="121"/>
      <c r="H121" s="121"/>
      <c r="I121" s="155">
        <f t="shared" si="98"/>
        <v>0</v>
      </c>
      <c r="J121" s="155">
        <f t="shared" si="99"/>
        <v>0</v>
      </c>
      <c r="K121" s="156">
        <f t="shared" si="100"/>
        <v>0</v>
      </c>
      <c r="L121" s="155">
        <f>ROUND((G121+H121)*(1+RESUMO!$P$9),2)</f>
        <v>0</v>
      </c>
      <c r="M121" s="155">
        <f t="shared" si="101"/>
        <v>0</v>
      </c>
    </row>
    <row r="122" spans="1:13" ht="34.5" customHeight="1" x14ac:dyDescent="0.25">
      <c r="A122" s="98" t="s">
        <v>414</v>
      </c>
      <c r="B122" s="130" t="s">
        <v>423</v>
      </c>
      <c r="C122" s="131"/>
      <c r="D122" s="101"/>
      <c r="E122" s="102" t="s">
        <v>14</v>
      </c>
      <c r="F122" s="103">
        <v>18</v>
      </c>
      <c r="G122" s="121"/>
      <c r="H122" s="121"/>
      <c r="I122" s="155">
        <f t="shared" si="98"/>
        <v>0</v>
      </c>
      <c r="J122" s="155">
        <f t="shared" si="99"/>
        <v>0</v>
      </c>
      <c r="K122" s="156">
        <f t="shared" si="100"/>
        <v>0</v>
      </c>
      <c r="L122" s="155">
        <f>ROUND((G122+H122)*(1+RESUMO!$P$9),2)</f>
        <v>0</v>
      </c>
      <c r="M122" s="155">
        <f t="shared" si="101"/>
        <v>0</v>
      </c>
    </row>
    <row r="123" spans="1:13" ht="34.5" customHeight="1" x14ac:dyDescent="0.25">
      <c r="A123" s="98" t="s">
        <v>415</v>
      </c>
      <c r="B123" s="130" t="s">
        <v>424</v>
      </c>
      <c r="C123" s="131"/>
      <c r="D123" s="101"/>
      <c r="E123" s="102" t="s">
        <v>14</v>
      </c>
      <c r="F123" s="103">
        <v>275</v>
      </c>
      <c r="G123" s="121"/>
      <c r="H123" s="121"/>
      <c r="I123" s="155">
        <f t="shared" si="98"/>
        <v>0</v>
      </c>
      <c r="J123" s="155">
        <f t="shared" si="99"/>
        <v>0</v>
      </c>
      <c r="K123" s="156">
        <f t="shared" si="100"/>
        <v>0</v>
      </c>
      <c r="L123" s="155">
        <f>ROUND((G123+H123)*(1+RESUMO!$P$9),2)</f>
        <v>0</v>
      </c>
      <c r="M123" s="155">
        <f t="shared" si="101"/>
        <v>0</v>
      </c>
    </row>
    <row r="124" spans="1:13" ht="19.5" customHeight="1" x14ac:dyDescent="0.25">
      <c r="A124" s="105">
        <v>11</v>
      </c>
      <c r="B124" s="126" t="s">
        <v>425</v>
      </c>
      <c r="C124" s="127"/>
      <c r="D124" s="106"/>
      <c r="E124" s="107"/>
      <c r="F124" s="95"/>
      <c r="G124" s="96"/>
      <c r="H124" s="96"/>
      <c r="I124" s="147">
        <f>SUM(I125:I133)</f>
        <v>0</v>
      </c>
      <c r="J124" s="147">
        <f t="shared" ref="J124:K124" si="102">SUM(J125:J133)</f>
        <v>0</v>
      </c>
      <c r="K124" s="147">
        <f t="shared" si="102"/>
        <v>0</v>
      </c>
      <c r="L124" s="148"/>
      <c r="M124" s="149"/>
    </row>
    <row r="125" spans="1:13" ht="34.5" customHeight="1" x14ac:dyDescent="0.25">
      <c r="A125" s="108" t="s">
        <v>70</v>
      </c>
      <c r="B125" s="132" t="s">
        <v>434</v>
      </c>
      <c r="C125" s="166"/>
      <c r="D125" s="166"/>
      <c r="E125" s="166"/>
      <c r="F125" s="133"/>
      <c r="G125" s="114"/>
      <c r="H125" s="114"/>
      <c r="I125" s="114"/>
      <c r="J125" s="114"/>
      <c r="K125" s="114"/>
      <c r="L125" s="114"/>
      <c r="M125" s="114"/>
    </row>
    <row r="126" spans="1:13" ht="19.5" customHeight="1" x14ac:dyDescent="0.25">
      <c r="A126" s="98" t="s">
        <v>426</v>
      </c>
      <c r="B126" s="130" t="s">
        <v>114</v>
      </c>
      <c r="C126" s="131"/>
      <c r="D126" s="101"/>
      <c r="E126" s="102" t="s">
        <v>15</v>
      </c>
      <c r="F126" s="103">
        <v>3</v>
      </c>
      <c r="G126" s="121"/>
      <c r="H126" s="121"/>
      <c r="I126" s="155">
        <f t="shared" ref="I126" si="103">ROUND(F126*G126,2)</f>
        <v>0</v>
      </c>
      <c r="J126" s="155">
        <f t="shared" ref="J126" si="104">ROUND(F126*H126,2)</f>
        <v>0</v>
      </c>
      <c r="K126" s="156">
        <f t="shared" ref="K126" si="105">I126+J126</f>
        <v>0</v>
      </c>
      <c r="L126" s="155">
        <f>ROUND((G126+H126)*(1+RESUMO!$P$9),2)</f>
        <v>0</v>
      </c>
      <c r="M126" s="155">
        <f t="shared" ref="M126" si="106">ROUND(F126*L126,2)</f>
        <v>0</v>
      </c>
    </row>
    <row r="127" spans="1:13" ht="19.5" customHeight="1" x14ac:dyDescent="0.25">
      <c r="A127" s="98" t="s">
        <v>427</v>
      </c>
      <c r="B127" s="130" t="s">
        <v>118</v>
      </c>
      <c r="C127" s="131"/>
      <c r="D127" s="101"/>
      <c r="E127" s="102" t="s">
        <v>63</v>
      </c>
      <c r="F127" s="103">
        <v>5.6999999999999993</v>
      </c>
      <c r="G127" s="121"/>
      <c r="H127" s="121"/>
      <c r="I127" s="155">
        <f t="shared" ref="I127:I133" si="107">ROUND(F127*G127,2)</f>
        <v>0</v>
      </c>
      <c r="J127" s="155">
        <f t="shared" ref="J127:J133" si="108">ROUND(F127*H127,2)</f>
        <v>0</v>
      </c>
      <c r="K127" s="156">
        <f t="shared" ref="K127:K133" si="109">I127+J127</f>
        <v>0</v>
      </c>
      <c r="L127" s="155">
        <f>ROUND((G127+H127)*(1+RESUMO!$P$9),2)</f>
        <v>0</v>
      </c>
      <c r="M127" s="155">
        <f t="shared" ref="M127:M133" si="110">ROUND(F127*L127,2)</f>
        <v>0</v>
      </c>
    </row>
    <row r="128" spans="1:13" ht="19.5" customHeight="1" x14ac:dyDescent="0.25">
      <c r="A128" s="98" t="s">
        <v>428</v>
      </c>
      <c r="B128" s="130" t="s">
        <v>117</v>
      </c>
      <c r="C128" s="131"/>
      <c r="D128" s="101"/>
      <c r="E128" s="102" t="s">
        <v>63</v>
      </c>
      <c r="F128" s="103">
        <v>0.4</v>
      </c>
      <c r="G128" s="121"/>
      <c r="H128" s="121"/>
      <c r="I128" s="155">
        <f t="shared" si="107"/>
        <v>0</v>
      </c>
      <c r="J128" s="155">
        <f t="shared" si="108"/>
        <v>0</v>
      </c>
      <c r="K128" s="156">
        <f t="shared" si="109"/>
        <v>0</v>
      </c>
      <c r="L128" s="155">
        <f>ROUND((G128+H128)*(1+RESUMO!$P$9),2)</f>
        <v>0</v>
      </c>
      <c r="M128" s="155">
        <f t="shared" si="110"/>
        <v>0</v>
      </c>
    </row>
    <row r="129" spans="1:13" ht="19.5" customHeight="1" x14ac:dyDescent="0.25">
      <c r="A129" s="98" t="s">
        <v>429</v>
      </c>
      <c r="B129" s="130" t="s">
        <v>116</v>
      </c>
      <c r="C129" s="131"/>
      <c r="D129" s="101"/>
      <c r="E129" s="102" t="s">
        <v>32</v>
      </c>
      <c r="F129" s="103">
        <v>6.6</v>
      </c>
      <c r="G129" s="121"/>
      <c r="H129" s="121"/>
      <c r="I129" s="155">
        <f t="shared" si="107"/>
        <v>0</v>
      </c>
      <c r="J129" s="155">
        <f t="shared" si="108"/>
        <v>0</v>
      </c>
      <c r="K129" s="156">
        <f t="shared" si="109"/>
        <v>0</v>
      </c>
      <c r="L129" s="155">
        <f>ROUND((G129+H129)*(1+RESUMO!$P$9),2)</f>
        <v>0</v>
      </c>
      <c r="M129" s="155">
        <f t="shared" si="110"/>
        <v>0</v>
      </c>
    </row>
    <row r="130" spans="1:13" ht="19.5" customHeight="1" x14ac:dyDescent="0.25">
      <c r="A130" s="98" t="s">
        <v>430</v>
      </c>
      <c r="B130" s="130" t="s">
        <v>115</v>
      </c>
      <c r="C130" s="131"/>
      <c r="D130" s="101"/>
      <c r="E130" s="102" t="s">
        <v>32</v>
      </c>
      <c r="F130" s="103">
        <v>2.1</v>
      </c>
      <c r="G130" s="121"/>
      <c r="H130" s="121"/>
      <c r="I130" s="155">
        <f t="shared" si="107"/>
        <v>0</v>
      </c>
      <c r="J130" s="155">
        <f t="shared" si="108"/>
        <v>0</v>
      </c>
      <c r="K130" s="156">
        <f t="shared" si="109"/>
        <v>0</v>
      </c>
      <c r="L130" s="155">
        <f>ROUND((G130+H130)*(1+RESUMO!$P$9),2)</f>
        <v>0</v>
      </c>
      <c r="M130" s="155">
        <f t="shared" si="110"/>
        <v>0</v>
      </c>
    </row>
    <row r="131" spans="1:13" ht="19.5" customHeight="1" x14ac:dyDescent="0.25">
      <c r="A131" s="98" t="s">
        <v>431</v>
      </c>
      <c r="B131" s="130" t="s">
        <v>435</v>
      </c>
      <c r="C131" s="131"/>
      <c r="D131" s="101"/>
      <c r="E131" s="102" t="s">
        <v>63</v>
      </c>
      <c r="F131" s="103">
        <v>3.6</v>
      </c>
      <c r="G131" s="121"/>
      <c r="H131" s="121"/>
      <c r="I131" s="155">
        <f t="shared" si="107"/>
        <v>0</v>
      </c>
      <c r="J131" s="155">
        <f t="shared" si="108"/>
        <v>0</v>
      </c>
      <c r="K131" s="156">
        <f t="shared" si="109"/>
        <v>0</v>
      </c>
      <c r="L131" s="155">
        <f>ROUND((G131+H131)*(1+RESUMO!$P$9),2)</f>
        <v>0</v>
      </c>
      <c r="M131" s="155">
        <f t="shared" si="110"/>
        <v>0</v>
      </c>
    </row>
    <row r="132" spans="1:13" ht="19.5" customHeight="1" x14ac:dyDescent="0.25">
      <c r="A132" s="98" t="s">
        <v>432</v>
      </c>
      <c r="B132" s="130" t="s">
        <v>113</v>
      </c>
      <c r="C132" s="131"/>
      <c r="D132" s="101"/>
      <c r="E132" s="102" t="s">
        <v>63</v>
      </c>
      <c r="F132" s="103">
        <v>2.8000000000000003</v>
      </c>
      <c r="G132" s="121"/>
      <c r="H132" s="121"/>
      <c r="I132" s="155">
        <f t="shared" si="107"/>
        <v>0</v>
      </c>
      <c r="J132" s="155">
        <f t="shared" si="108"/>
        <v>0</v>
      </c>
      <c r="K132" s="156">
        <f t="shared" si="109"/>
        <v>0</v>
      </c>
      <c r="L132" s="155">
        <f>ROUND((G132+H132)*(1+RESUMO!$P$9),2)</f>
        <v>0</v>
      </c>
      <c r="M132" s="155">
        <f t="shared" si="110"/>
        <v>0</v>
      </c>
    </row>
    <row r="133" spans="1:13" ht="19.5" customHeight="1" x14ac:dyDescent="0.25">
      <c r="A133" s="98" t="s">
        <v>433</v>
      </c>
      <c r="B133" s="130" t="s">
        <v>436</v>
      </c>
      <c r="C133" s="131"/>
      <c r="D133" s="101"/>
      <c r="E133" s="102" t="s">
        <v>63</v>
      </c>
      <c r="F133" s="103">
        <v>0.2</v>
      </c>
      <c r="G133" s="121"/>
      <c r="H133" s="121"/>
      <c r="I133" s="155">
        <f t="shared" si="107"/>
        <v>0</v>
      </c>
      <c r="J133" s="155">
        <f t="shared" si="108"/>
        <v>0</v>
      </c>
      <c r="K133" s="156">
        <f t="shared" si="109"/>
        <v>0</v>
      </c>
      <c r="L133" s="155">
        <f>ROUND((G133+H133)*(1+RESUMO!$P$9),2)</f>
        <v>0</v>
      </c>
      <c r="M133" s="155">
        <f t="shared" si="110"/>
        <v>0</v>
      </c>
    </row>
    <row r="134" spans="1:13" ht="19.5" customHeight="1" x14ac:dyDescent="0.25">
      <c r="A134" s="105">
        <v>12</v>
      </c>
      <c r="B134" s="126" t="s">
        <v>437</v>
      </c>
      <c r="C134" s="127"/>
      <c r="D134" s="106"/>
      <c r="E134" s="107"/>
      <c r="F134" s="95"/>
      <c r="G134" s="96"/>
      <c r="H134" s="96"/>
      <c r="I134" s="147">
        <f>SUM(I135)</f>
        <v>0</v>
      </c>
      <c r="J134" s="147">
        <f t="shared" ref="J134:K134" si="111">SUM(J135)</f>
        <v>0</v>
      </c>
      <c r="K134" s="147">
        <f t="shared" si="111"/>
        <v>0</v>
      </c>
      <c r="L134" s="148"/>
      <c r="M134" s="149"/>
    </row>
    <row r="135" spans="1:13" ht="19.5" customHeight="1" x14ac:dyDescent="0.25">
      <c r="A135" s="98" t="s">
        <v>71</v>
      </c>
      <c r="B135" s="130" t="s">
        <v>112</v>
      </c>
      <c r="C135" s="131"/>
      <c r="D135" s="101"/>
      <c r="E135" s="102" t="s">
        <v>32</v>
      </c>
      <c r="F135" s="103">
        <v>550</v>
      </c>
      <c r="G135" s="121"/>
      <c r="H135" s="121"/>
      <c r="I135" s="155">
        <f>ROUND(F135*G135,2)</f>
        <v>0</v>
      </c>
      <c r="J135" s="155">
        <f t="shared" ref="J135" si="112">ROUND(F135*H135,2)</f>
        <v>0</v>
      </c>
      <c r="K135" s="156">
        <f t="shared" ref="K135" si="113">I135+J135</f>
        <v>0</v>
      </c>
      <c r="L135" s="155">
        <f>ROUND((G135+H135)*(1+RESUMO!$P$9),2)</f>
        <v>0</v>
      </c>
      <c r="M135" s="155">
        <f>ROUND(F135*L135,2)</f>
        <v>0</v>
      </c>
    </row>
    <row r="136" spans="1:13" ht="37.5" customHeight="1" x14ac:dyDescent="0.25">
      <c r="A136" s="115"/>
      <c r="B136" s="115"/>
      <c r="C136" s="115"/>
      <c r="D136" s="115"/>
      <c r="E136" s="115"/>
      <c r="F136" s="115"/>
      <c r="G136" s="115"/>
      <c r="H136" s="141" t="s">
        <v>195</v>
      </c>
      <c r="I136" s="142">
        <f>SUM(I9)</f>
        <v>0</v>
      </c>
      <c r="J136" s="142">
        <f t="shared" ref="J136" si="114">SUM(J9)</f>
        <v>0</v>
      </c>
      <c r="K136" s="142">
        <f>SUM(K9)</f>
        <v>0</v>
      </c>
      <c r="L136" s="143"/>
      <c r="M136" s="143"/>
    </row>
  </sheetData>
  <sheetProtection algorithmName="SHA-512" hashValue="yRtAszMfa/lzybV0hywXfXx9G/z/IY3Lt9lhYJztwHhXA39AZWAKWrRFgsiUl2PfjXUdqTdY4+Y9gCHtWuqJFQ==" saltValue="cekPxDUwT1tyh6mA3Iiu/w==" spinCount="100000" sheet="1" formatCells="0" formatColumns="0" formatRows="0"/>
  <mergeCells count="138">
    <mergeCell ref="B132:C132"/>
    <mergeCell ref="B133:C133"/>
    <mergeCell ref="B134:C134"/>
    <mergeCell ref="B135:C135"/>
    <mergeCell ref="B119:C119"/>
    <mergeCell ref="B120:C120"/>
    <mergeCell ref="B121:C121"/>
    <mergeCell ref="B122:C122"/>
    <mergeCell ref="B123:C123"/>
    <mergeCell ref="B124:C124"/>
    <mergeCell ref="B126:C126"/>
    <mergeCell ref="B127:C127"/>
    <mergeCell ref="B125:F125"/>
    <mergeCell ref="B114:C114"/>
    <mergeCell ref="B115:C115"/>
    <mergeCell ref="B117:C117"/>
    <mergeCell ref="B116:C116"/>
    <mergeCell ref="B118:C118"/>
    <mergeCell ref="B128:C128"/>
    <mergeCell ref="B129:C129"/>
    <mergeCell ref="B130:C130"/>
    <mergeCell ref="B131:C131"/>
    <mergeCell ref="B105:C105"/>
    <mergeCell ref="B108:C108"/>
    <mergeCell ref="B109:C109"/>
    <mergeCell ref="B106:C106"/>
    <mergeCell ref="B107:C107"/>
    <mergeCell ref="B110:C110"/>
    <mergeCell ref="B111:C111"/>
    <mergeCell ref="B112:C112"/>
    <mergeCell ref="B113:C113"/>
    <mergeCell ref="B79:C79"/>
    <mergeCell ref="B80:C80"/>
    <mergeCell ref="B81:C81"/>
    <mergeCell ref="B82:C82"/>
    <mergeCell ref="B78:C78"/>
    <mergeCell ref="B101:C101"/>
    <mergeCell ref="B102:C102"/>
    <mergeCell ref="B103:C103"/>
    <mergeCell ref="B104:C104"/>
    <mergeCell ref="B97:C97"/>
    <mergeCell ref="B98:C98"/>
    <mergeCell ref="B99:C99"/>
    <mergeCell ref="B100:C100"/>
    <mergeCell ref="B83:C83"/>
    <mergeCell ref="B84:C84"/>
    <mergeCell ref="B85:C85"/>
    <mergeCell ref="B92:C92"/>
    <mergeCell ref="B93:C93"/>
    <mergeCell ref="B94:C94"/>
    <mergeCell ref="B95:C95"/>
    <mergeCell ref="B96:C96"/>
    <mergeCell ref="B89:C89"/>
    <mergeCell ref="B90:C90"/>
    <mergeCell ref="B91:C91"/>
    <mergeCell ref="B86:C86"/>
    <mergeCell ref="B87:C87"/>
    <mergeCell ref="B88:C88"/>
    <mergeCell ref="B75:C75"/>
    <mergeCell ref="B60:C60"/>
    <mergeCell ref="B61:C61"/>
    <mergeCell ref="B58:C58"/>
    <mergeCell ref="B59:C59"/>
    <mergeCell ref="B76:C76"/>
    <mergeCell ref="B77:C77"/>
    <mergeCell ref="B62:C62"/>
    <mergeCell ref="B63:C63"/>
    <mergeCell ref="B64:C64"/>
    <mergeCell ref="B65:C65"/>
    <mergeCell ref="B66:C66"/>
    <mergeCell ref="B72:C72"/>
    <mergeCell ref="B73:C73"/>
    <mergeCell ref="B74:C74"/>
    <mergeCell ref="B67:C67"/>
    <mergeCell ref="B68:C68"/>
    <mergeCell ref="B69:C69"/>
    <mergeCell ref="B70:C70"/>
    <mergeCell ref="B71:C71"/>
    <mergeCell ref="B19:C19"/>
    <mergeCell ref="B40:C40"/>
    <mergeCell ref="B32:C32"/>
    <mergeCell ref="B33:C33"/>
    <mergeCell ref="B34:C34"/>
    <mergeCell ref="B46:C46"/>
    <mergeCell ref="B37:C37"/>
    <mergeCell ref="B38:C38"/>
    <mergeCell ref="B39:C39"/>
    <mergeCell ref="B57:C57"/>
    <mergeCell ref="B52:C52"/>
    <mergeCell ref="B44:C44"/>
    <mergeCell ref="B45:C45"/>
    <mergeCell ref="B47:C47"/>
    <mergeCell ref="B41:C41"/>
    <mergeCell ref="B42:C42"/>
    <mergeCell ref="B54:C54"/>
    <mergeCell ref="B55:C55"/>
    <mergeCell ref="B56:C56"/>
    <mergeCell ref="B43:C43"/>
    <mergeCell ref="B48:C48"/>
    <mergeCell ref="B49:C49"/>
    <mergeCell ref="B50:C50"/>
    <mergeCell ref="B51:C51"/>
    <mergeCell ref="B53:C53"/>
    <mergeCell ref="B11:C11"/>
    <mergeCell ref="B8:C8"/>
    <mergeCell ref="B10:C10"/>
    <mergeCell ref="B25:C25"/>
    <mergeCell ref="B26:C26"/>
    <mergeCell ref="B36:C36"/>
    <mergeCell ref="B16:C16"/>
    <mergeCell ref="B17:C17"/>
    <mergeCell ref="B20:C20"/>
    <mergeCell ref="B21:C21"/>
    <mergeCell ref="B22:C22"/>
    <mergeCell ref="B23:C23"/>
    <mergeCell ref="B24:C24"/>
    <mergeCell ref="B35:C35"/>
    <mergeCell ref="B12:C12"/>
    <mergeCell ref="B13:C13"/>
    <mergeCell ref="B14:C14"/>
    <mergeCell ref="B18:C18"/>
    <mergeCell ref="B30:C30"/>
    <mergeCell ref="B31:C31"/>
    <mergeCell ref="B27:C27"/>
    <mergeCell ref="B28:C28"/>
    <mergeCell ref="B29:C29"/>
    <mergeCell ref="B15:C15"/>
    <mergeCell ref="A1:B7"/>
    <mergeCell ref="C1:M1"/>
    <mergeCell ref="C2:L2"/>
    <mergeCell ref="C3:L3"/>
    <mergeCell ref="C4:G4"/>
    <mergeCell ref="H4:K4"/>
    <mergeCell ref="C5:G5"/>
    <mergeCell ref="H5:K5"/>
    <mergeCell ref="C6:K6"/>
    <mergeCell ref="L6:M7"/>
    <mergeCell ref="C7:K7"/>
  </mergeCells>
  <printOptions horizontalCentered="1"/>
  <pageMargins left="0.25" right="0.25" top="0.75" bottom="0.75" header="0.3" footer="0.3"/>
  <pageSetup paperSize="9" scale="45" fitToHeight="0" orientation="landscape" horizontalDpi="4294967293" verticalDpi="4294967293" r:id="rId1"/>
  <headerFooter alignWithMargins="0"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FEBB-97DC-495C-83C7-5A0EC6A52734}">
  <sheetPr>
    <outlinePr summaryBelow="0"/>
    <pageSetUpPr fitToPage="1"/>
  </sheetPr>
  <dimension ref="A1:M76"/>
  <sheetViews>
    <sheetView showGridLines="0" zoomScaleNormal="100" zoomScaleSheetLayoutView="55" workbookViewId="0">
      <selection sqref="A1:B7"/>
    </sheetView>
  </sheetViews>
  <sheetFormatPr defaultColWidth="6.7109375" defaultRowHeight="18" customHeight="1" x14ac:dyDescent="0.25"/>
  <cols>
    <col min="1" max="1" width="11.42578125" style="25" customWidth="1"/>
    <col min="2" max="2" width="47.140625" style="25" customWidth="1"/>
    <col min="3" max="3" width="47.140625" style="119" customWidth="1"/>
    <col min="4" max="4" width="28.5703125" style="25" customWidth="1"/>
    <col min="5" max="6" width="14.28515625" style="25" customWidth="1"/>
    <col min="7" max="7" width="20" style="25" customWidth="1"/>
    <col min="8" max="8" width="20" style="120" customWidth="1"/>
    <col min="9" max="10" width="22.140625" style="25" bestFit="1" customWidth="1"/>
    <col min="11" max="11" width="23.7109375" style="25" bestFit="1" customWidth="1"/>
    <col min="12" max="13" width="20" style="25" customWidth="1"/>
    <col min="14" max="14" width="29" style="25" customWidth="1"/>
    <col min="15" max="16384" width="6.7109375" style="25"/>
  </cols>
  <sheetData>
    <row r="1" spans="1:13" ht="19.5" customHeight="1" x14ac:dyDescent="0.25">
      <c r="A1" s="9" t="s">
        <v>174</v>
      </c>
      <c r="B1" s="10"/>
      <c r="C1" s="61" t="s">
        <v>175</v>
      </c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ht="19.5" customHeight="1" x14ac:dyDescent="0.25">
      <c r="A2" s="11"/>
      <c r="B2" s="12"/>
      <c r="C2" s="64" t="s">
        <v>176</v>
      </c>
      <c r="D2" s="65"/>
      <c r="E2" s="65"/>
      <c r="F2" s="65"/>
      <c r="G2" s="65"/>
      <c r="H2" s="65"/>
      <c r="I2" s="65"/>
      <c r="J2" s="65"/>
      <c r="K2" s="65"/>
      <c r="L2" s="66"/>
      <c r="M2" s="67" t="s">
        <v>1</v>
      </c>
    </row>
    <row r="3" spans="1:13" ht="19.5" customHeight="1" x14ac:dyDescent="0.25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15"/>
      <c r="M3" s="4"/>
    </row>
    <row r="4" spans="1:13" ht="19.5" customHeight="1" x14ac:dyDescent="0.25">
      <c r="A4" s="11"/>
      <c r="B4" s="12"/>
      <c r="C4" s="64" t="s">
        <v>3</v>
      </c>
      <c r="D4" s="65"/>
      <c r="E4" s="65"/>
      <c r="F4" s="65"/>
      <c r="G4" s="66"/>
      <c r="H4" s="64" t="s">
        <v>5</v>
      </c>
      <c r="I4" s="65"/>
      <c r="J4" s="65"/>
      <c r="K4" s="66"/>
      <c r="L4" s="67" t="s">
        <v>2</v>
      </c>
      <c r="M4" s="68" t="s">
        <v>10</v>
      </c>
    </row>
    <row r="5" spans="1:13" ht="19.5" customHeight="1" x14ac:dyDescent="0.3">
      <c r="A5" s="11"/>
      <c r="B5" s="12"/>
      <c r="C5" s="69" t="s">
        <v>236</v>
      </c>
      <c r="D5" s="70"/>
      <c r="E5" s="70"/>
      <c r="F5" s="70"/>
      <c r="G5" s="71"/>
      <c r="H5" s="72" t="s">
        <v>438</v>
      </c>
      <c r="I5" s="73"/>
      <c r="J5" s="73"/>
      <c r="K5" s="74"/>
      <c r="L5" s="75">
        <v>0</v>
      </c>
      <c r="M5" s="76" t="s">
        <v>226</v>
      </c>
    </row>
    <row r="6" spans="1:13" ht="19.5" customHeight="1" x14ac:dyDescent="0.25">
      <c r="A6" s="11"/>
      <c r="B6" s="12"/>
      <c r="C6" s="64" t="s">
        <v>0</v>
      </c>
      <c r="D6" s="65"/>
      <c r="E6" s="65"/>
      <c r="F6" s="65"/>
      <c r="G6" s="65"/>
      <c r="H6" s="65"/>
      <c r="I6" s="65"/>
      <c r="J6" s="65"/>
      <c r="K6" s="65"/>
      <c r="L6" s="77" t="s">
        <v>177</v>
      </c>
      <c r="M6" s="78"/>
    </row>
    <row r="7" spans="1:13" ht="19.5" customHeight="1" x14ac:dyDescent="0.25">
      <c r="A7" s="11"/>
      <c r="B7" s="12"/>
      <c r="C7" s="122" t="s">
        <v>167</v>
      </c>
      <c r="D7" s="123"/>
      <c r="E7" s="123"/>
      <c r="F7" s="123"/>
      <c r="G7" s="123"/>
      <c r="H7" s="123"/>
      <c r="I7" s="123"/>
      <c r="J7" s="123"/>
      <c r="K7" s="123"/>
      <c r="L7" s="81"/>
      <c r="M7" s="82"/>
    </row>
    <row r="8" spans="1:13" ht="86.25" customHeight="1" x14ac:dyDescent="0.25">
      <c r="A8" s="83" t="s">
        <v>8</v>
      </c>
      <c r="B8" s="84" t="s">
        <v>4</v>
      </c>
      <c r="C8" s="84"/>
      <c r="D8" s="83" t="s">
        <v>7</v>
      </c>
      <c r="E8" s="83" t="s">
        <v>6</v>
      </c>
      <c r="F8" s="83" t="s">
        <v>178</v>
      </c>
      <c r="G8" s="85" t="s">
        <v>179</v>
      </c>
      <c r="H8" s="83" t="s">
        <v>180</v>
      </c>
      <c r="I8" s="124" t="s">
        <v>181</v>
      </c>
      <c r="J8" s="83" t="s">
        <v>182</v>
      </c>
      <c r="K8" s="83" t="s">
        <v>183</v>
      </c>
      <c r="L8" s="83" t="s">
        <v>184</v>
      </c>
      <c r="M8" s="83" t="s">
        <v>185</v>
      </c>
    </row>
    <row r="9" spans="1:13" s="45" customFormat="1" ht="19.5" customHeight="1" x14ac:dyDescent="0.25">
      <c r="A9" s="86" t="s">
        <v>439</v>
      </c>
      <c r="B9" s="87"/>
      <c r="C9" s="87"/>
      <c r="D9" s="87"/>
      <c r="E9" s="87"/>
      <c r="F9" s="87"/>
      <c r="G9" s="87"/>
      <c r="H9" s="87"/>
      <c r="I9" s="125">
        <f>SUM(I10,I15,I35,I58,I70)</f>
        <v>0</v>
      </c>
      <c r="J9" s="125">
        <f t="shared" ref="J9:K9" si="0">SUM(J10,J15,J35,J58,J70)</f>
        <v>0</v>
      </c>
      <c r="K9" s="125">
        <f t="shared" si="0"/>
        <v>0</v>
      </c>
      <c r="L9" s="89"/>
      <c r="M9" s="89"/>
    </row>
    <row r="10" spans="1:13" s="45" customFormat="1" ht="19.5" customHeight="1" x14ac:dyDescent="0.25">
      <c r="A10" s="90">
        <v>1</v>
      </c>
      <c r="B10" s="126" t="s">
        <v>136</v>
      </c>
      <c r="C10" s="127"/>
      <c r="D10" s="93"/>
      <c r="E10" s="94"/>
      <c r="F10" s="95"/>
      <c r="G10" s="96"/>
      <c r="H10" s="96"/>
      <c r="I10" s="128">
        <f>SUM(I11:I14)</f>
        <v>0</v>
      </c>
      <c r="J10" s="128">
        <f t="shared" ref="J10" si="1">SUM(J11:J14)</f>
        <v>0</v>
      </c>
      <c r="K10" s="128">
        <f>SUM(K11:K14)</f>
        <v>0</v>
      </c>
      <c r="L10" s="129"/>
      <c r="M10" s="97"/>
    </row>
    <row r="11" spans="1:13" s="45" customFormat="1" ht="34.5" customHeight="1" x14ac:dyDescent="0.25">
      <c r="A11" s="98" t="s">
        <v>11</v>
      </c>
      <c r="B11" s="130" t="s">
        <v>440</v>
      </c>
      <c r="C11" s="131"/>
      <c r="D11" s="101"/>
      <c r="E11" s="102" t="s">
        <v>72</v>
      </c>
      <c r="F11" s="103">
        <v>20</v>
      </c>
      <c r="G11" s="121"/>
      <c r="H11" s="121"/>
      <c r="I11" s="104">
        <f>ROUND(F11*G11,2)</f>
        <v>0</v>
      </c>
      <c r="J11" s="104">
        <f>ROUND(F11*H11,2)</f>
        <v>0</v>
      </c>
      <c r="K11" s="104">
        <f>I11+J11</f>
        <v>0</v>
      </c>
      <c r="L11" s="104">
        <f>ROUND((G11+H11)*(1+RESUMO!$P$10),2)</f>
        <v>0</v>
      </c>
      <c r="M11" s="104">
        <f t="shared" ref="M11" si="2">ROUND(F11*L11,2)</f>
        <v>0</v>
      </c>
    </row>
    <row r="12" spans="1:13" s="45" customFormat="1" ht="19.5" customHeight="1" x14ac:dyDescent="0.25">
      <c r="A12" s="98" t="s">
        <v>39</v>
      </c>
      <c r="B12" s="130" t="s">
        <v>228</v>
      </c>
      <c r="C12" s="131"/>
      <c r="D12" s="101"/>
      <c r="E12" s="102" t="s">
        <v>72</v>
      </c>
      <c r="F12" s="103">
        <v>30</v>
      </c>
      <c r="G12" s="121"/>
      <c r="H12" s="121"/>
      <c r="I12" s="104">
        <f t="shared" ref="I12" si="3">ROUND(F12*G12,2)</f>
        <v>0</v>
      </c>
      <c r="J12" s="104">
        <f t="shared" ref="J12" si="4">ROUND(F12*H12,2)</f>
        <v>0</v>
      </c>
      <c r="K12" s="104">
        <f t="shared" ref="K12" si="5">I12+J12</f>
        <v>0</v>
      </c>
      <c r="L12" s="104">
        <f>ROUND((G12+H12)*(1+RESUMO!$P$10),2)</f>
        <v>0</v>
      </c>
      <c r="M12" s="104">
        <f t="shared" ref="M12" si="6">ROUND(F12*L12,2)</f>
        <v>0</v>
      </c>
    </row>
    <row r="13" spans="1:13" s="45" customFormat="1" ht="19.5" customHeight="1" x14ac:dyDescent="0.25">
      <c r="A13" s="98" t="s">
        <v>40</v>
      </c>
      <c r="B13" s="130" t="s">
        <v>441</v>
      </c>
      <c r="C13" s="131"/>
      <c r="D13" s="101"/>
      <c r="E13" s="102" t="s">
        <v>72</v>
      </c>
      <c r="F13" s="103">
        <v>30</v>
      </c>
      <c r="G13" s="121"/>
      <c r="H13" s="121"/>
      <c r="I13" s="104">
        <f t="shared" ref="I13:I14" si="7">ROUND(F13*G13,2)</f>
        <v>0</v>
      </c>
      <c r="J13" s="104">
        <f t="shared" ref="J13:J14" si="8">ROUND(F13*H13,2)</f>
        <v>0</v>
      </c>
      <c r="K13" s="104">
        <f t="shared" ref="K13:K14" si="9">I13+J13</f>
        <v>0</v>
      </c>
      <c r="L13" s="104">
        <f>ROUND((G13+H13)*(1+RESUMO!$P$10),2)</f>
        <v>0</v>
      </c>
      <c r="M13" s="104">
        <f t="shared" ref="M13" si="10">ROUND(F13*L13,2)</f>
        <v>0</v>
      </c>
    </row>
    <row r="14" spans="1:13" s="45" customFormat="1" ht="19.5" customHeight="1" x14ac:dyDescent="0.25">
      <c r="A14" s="98" t="s">
        <v>41</v>
      </c>
      <c r="B14" s="130" t="s">
        <v>442</v>
      </c>
      <c r="C14" s="131"/>
      <c r="D14" s="101"/>
      <c r="E14" s="102" t="s">
        <v>72</v>
      </c>
      <c r="F14" s="103">
        <v>30</v>
      </c>
      <c r="G14" s="121"/>
      <c r="H14" s="121"/>
      <c r="I14" s="104">
        <f t="shared" si="7"/>
        <v>0</v>
      </c>
      <c r="J14" s="104">
        <f t="shared" si="8"/>
        <v>0</v>
      </c>
      <c r="K14" s="104">
        <f t="shared" si="9"/>
        <v>0</v>
      </c>
      <c r="L14" s="104">
        <f>ROUND((G14+H14)*(1+RESUMO!$P$10),2)</f>
        <v>0</v>
      </c>
      <c r="M14" s="104">
        <f>ROUND(F14*L14,2)</f>
        <v>0</v>
      </c>
    </row>
    <row r="15" spans="1:13" s="45" customFormat="1" ht="19.5" customHeight="1" x14ac:dyDescent="0.25">
      <c r="A15" s="105">
        <v>2</v>
      </c>
      <c r="B15" s="126" t="s">
        <v>160</v>
      </c>
      <c r="C15" s="127"/>
      <c r="D15" s="106"/>
      <c r="E15" s="107"/>
      <c r="F15" s="95"/>
      <c r="G15" s="96"/>
      <c r="H15" s="96"/>
      <c r="I15" s="128">
        <f>SUM(I17,I19:I20,I22:I23,I25:I26,I28:I32,I34)</f>
        <v>0</v>
      </c>
      <c r="J15" s="128">
        <f t="shared" ref="J15:K15" si="11">SUM(J17,J19:J20,J22:J23,J25:J26,J28:J32,J34)</f>
        <v>0</v>
      </c>
      <c r="K15" s="128">
        <f t="shared" si="11"/>
        <v>0</v>
      </c>
      <c r="L15" s="129"/>
      <c r="M15" s="97"/>
    </row>
    <row r="16" spans="1:13" s="45" customFormat="1" ht="19.5" customHeight="1" x14ac:dyDescent="0.25">
      <c r="A16" s="108" t="s">
        <v>12</v>
      </c>
      <c r="B16" s="132" t="s">
        <v>446</v>
      </c>
      <c r="C16" s="133"/>
      <c r="D16" s="111"/>
      <c r="E16" s="112"/>
      <c r="F16" s="113"/>
      <c r="G16" s="114"/>
      <c r="H16" s="114"/>
      <c r="I16" s="134"/>
      <c r="J16" s="134"/>
      <c r="K16" s="135"/>
      <c r="L16" s="134"/>
      <c r="M16" s="134"/>
    </row>
    <row r="17" spans="1:13" s="45" customFormat="1" ht="19.5" customHeight="1" x14ac:dyDescent="0.25">
      <c r="A17" s="98" t="s">
        <v>35</v>
      </c>
      <c r="B17" s="130" t="s">
        <v>270</v>
      </c>
      <c r="C17" s="131"/>
      <c r="D17" s="101"/>
      <c r="E17" s="102" t="s">
        <v>14</v>
      </c>
      <c r="F17" s="103">
        <v>10</v>
      </c>
      <c r="G17" s="121"/>
      <c r="H17" s="121"/>
      <c r="I17" s="104">
        <f t="shared" ref="I17" si="12">ROUND(F17*G17,2)</f>
        <v>0</v>
      </c>
      <c r="J17" s="104">
        <f t="shared" ref="J17" si="13">ROUND(F17*H17,2)</f>
        <v>0</v>
      </c>
      <c r="K17" s="104">
        <f t="shared" ref="K17" si="14">I17+J17</f>
        <v>0</v>
      </c>
      <c r="L17" s="104">
        <f>ROUND((G17+H17)*(1+RESUMO!$P$10),2)</f>
        <v>0</v>
      </c>
      <c r="M17" s="104">
        <f t="shared" ref="M17" si="15">ROUND(F17*L17,2)</f>
        <v>0</v>
      </c>
    </row>
    <row r="18" spans="1:13" s="45" customFormat="1" ht="19.5" customHeight="1" x14ac:dyDescent="0.25">
      <c r="A18" s="108" t="s">
        <v>47</v>
      </c>
      <c r="B18" s="132" t="s">
        <v>447</v>
      </c>
      <c r="C18" s="133"/>
      <c r="D18" s="111"/>
      <c r="E18" s="112"/>
      <c r="F18" s="113"/>
      <c r="G18" s="114"/>
      <c r="H18" s="114"/>
      <c r="I18" s="114"/>
      <c r="J18" s="114"/>
      <c r="K18" s="114"/>
      <c r="L18" s="114"/>
      <c r="M18" s="114"/>
    </row>
    <row r="19" spans="1:13" s="45" customFormat="1" ht="19.5" customHeight="1" x14ac:dyDescent="0.25">
      <c r="A19" s="98" t="s">
        <v>78</v>
      </c>
      <c r="B19" s="130" t="s">
        <v>75</v>
      </c>
      <c r="C19" s="131"/>
      <c r="D19" s="101"/>
      <c r="E19" s="102" t="s">
        <v>14</v>
      </c>
      <c r="F19" s="103">
        <v>10</v>
      </c>
      <c r="G19" s="121"/>
      <c r="H19" s="121"/>
      <c r="I19" s="104">
        <f t="shared" ref="I19" si="16">ROUND(F19*G19,2)</f>
        <v>0</v>
      </c>
      <c r="J19" s="104">
        <f t="shared" ref="J19" si="17">ROUND(F19*H19,2)</f>
        <v>0</v>
      </c>
      <c r="K19" s="104">
        <f t="shared" ref="K19" si="18">I19+J19</f>
        <v>0</v>
      </c>
      <c r="L19" s="104">
        <f>ROUND((G19+H19)*(1+RESUMO!$P$10),2)</f>
        <v>0</v>
      </c>
      <c r="M19" s="104">
        <f t="shared" ref="M19" si="19">ROUND(F19*L19,2)</f>
        <v>0</v>
      </c>
    </row>
    <row r="20" spans="1:13" s="45" customFormat="1" ht="19.5" customHeight="1" x14ac:dyDescent="0.25">
      <c r="A20" s="98" t="s">
        <v>79</v>
      </c>
      <c r="B20" s="130" t="s">
        <v>76</v>
      </c>
      <c r="C20" s="131"/>
      <c r="D20" s="101"/>
      <c r="E20" s="102" t="s">
        <v>15</v>
      </c>
      <c r="F20" s="103">
        <v>5</v>
      </c>
      <c r="G20" s="121"/>
      <c r="H20" s="121"/>
      <c r="I20" s="104">
        <f t="shared" ref="I20" si="20">ROUND(F20*G20,2)</f>
        <v>0</v>
      </c>
      <c r="J20" s="104">
        <f t="shared" ref="J20" si="21">ROUND(F20*H20,2)</f>
        <v>0</v>
      </c>
      <c r="K20" s="104">
        <f t="shared" ref="K20" si="22">I20+J20</f>
        <v>0</v>
      </c>
      <c r="L20" s="104">
        <f>ROUND((G20+H20)*(1+RESUMO!$P$10),2)</f>
        <v>0</v>
      </c>
      <c r="M20" s="104">
        <f t="shared" ref="M20" si="23">ROUND(F20*L20,2)</f>
        <v>0</v>
      </c>
    </row>
    <row r="21" spans="1:13" s="45" customFormat="1" ht="19.5" customHeight="1" x14ac:dyDescent="0.25">
      <c r="A21" s="108" t="s">
        <v>48</v>
      </c>
      <c r="B21" s="132" t="s">
        <v>85</v>
      </c>
      <c r="C21" s="133"/>
      <c r="D21" s="111"/>
      <c r="E21" s="112"/>
      <c r="F21" s="113"/>
      <c r="G21" s="114"/>
      <c r="H21" s="114"/>
      <c r="I21" s="114"/>
      <c r="J21" s="114"/>
      <c r="K21" s="114"/>
      <c r="L21" s="114"/>
      <c r="M21" s="114"/>
    </row>
    <row r="22" spans="1:13" s="45" customFormat="1" ht="19.5" customHeight="1" x14ac:dyDescent="0.25">
      <c r="A22" s="98" t="s">
        <v>81</v>
      </c>
      <c r="B22" s="130" t="s">
        <v>74</v>
      </c>
      <c r="C22" s="131"/>
      <c r="D22" s="101"/>
      <c r="E22" s="102" t="s">
        <v>15</v>
      </c>
      <c r="F22" s="103">
        <v>10</v>
      </c>
      <c r="G22" s="121"/>
      <c r="H22" s="121"/>
      <c r="I22" s="104">
        <f t="shared" ref="I22:I34" si="24">ROUND(F22*G22,2)</f>
        <v>0</v>
      </c>
      <c r="J22" s="104">
        <f t="shared" ref="J22:J34" si="25">ROUND(F22*H22,2)</f>
        <v>0</v>
      </c>
      <c r="K22" s="104">
        <f t="shared" ref="K22:K34" si="26">I22+J22</f>
        <v>0</v>
      </c>
      <c r="L22" s="104">
        <f>ROUND((G22+H22)*(1+RESUMO!$P$10),2)</f>
        <v>0</v>
      </c>
      <c r="M22" s="104">
        <f t="shared" ref="M22:M34" si="27">ROUND(F22*L22,2)</f>
        <v>0</v>
      </c>
    </row>
    <row r="23" spans="1:13" s="45" customFormat="1" ht="19.5" customHeight="1" x14ac:dyDescent="0.25">
      <c r="A23" s="98" t="s">
        <v>82</v>
      </c>
      <c r="B23" s="130" t="s">
        <v>77</v>
      </c>
      <c r="C23" s="131"/>
      <c r="D23" s="101"/>
      <c r="E23" s="102" t="s">
        <v>15</v>
      </c>
      <c r="F23" s="103">
        <v>10</v>
      </c>
      <c r="G23" s="121"/>
      <c r="H23" s="121"/>
      <c r="I23" s="104">
        <f t="shared" si="24"/>
        <v>0</v>
      </c>
      <c r="J23" s="104">
        <f t="shared" si="25"/>
        <v>0</v>
      </c>
      <c r="K23" s="104">
        <f t="shared" si="26"/>
        <v>0</v>
      </c>
      <c r="L23" s="104">
        <f>ROUND((G23+H23)*(1+RESUMO!$P$10),2)</f>
        <v>0</v>
      </c>
      <c r="M23" s="104">
        <f t="shared" si="27"/>
        <v>0</v>
      </c>
    </row>
    <row r="24" spans="1:13" s="45" customFormat="1" ht="19.5" customHeight="1" x14ac:dyDescent="0.25">
      <c r="A24" s="108" t="s">
        <v>49</v>
      </c>
      <c r="B24" s="132" t="s">
        <v>230</v>
      </c>
      <c r="C24" s="133"/>
      <c r="D24" s="111"/>
      <c r="E24" s="112"/>
      <c r="F24" s="113"/>
      <c r="G24" s="114"/>
      <c r="H24" s="114"/>
      <c r="I24" s="114"/>
      <c r="J24" s="114"/>
      <c r="K24" s="114"/>
      <c r="L24" s="114"/>
      <c r="M24" s="114"/>
    </row>
    <row r="25" spans="1:13" s="45" customFormat="1" ht="19.5" customHeight="1" x14ac:dyDescent="0.25">
      <c r="A25" s="98" t="s">
        <v>83</v>
      </c>
      <c r="B25" s="130" t="s">
        <v>159</v>
      </c>
      <c r="C25" s="131"/>
      <c r="D25" s="101"/>
      <c r="E25" s="102" t="s">
        <v>15</v>
      </c>
      <c r="F25" s="103">
        <v>1</v>
      </c>
      <c r="G25" s="121"/>
      <c r="H25" s="121"/>
      <c r="I25" s="104">
        <f t="shared" si="24"/>
        <v>0</v>
      </c>
      <c r="J25" s="104">
        <f t="shared" si="25"/>
        <v>0</v>
      </c>
      <c r="K25" s="104">
        <f t="shared" si="26"/>
        <v>0</v>
      </c>
      <c r="L25" s="104">
        <f>ROUND((G25+H25)*(1+RESUMO!$P$10),2)</f>
        <v>0</v>
      </c>
      <c r="M25" s="104">
        <f t="shared" si="27"/>
        <v>0</v>
      </c>
    </row>
    <row r="26" spans="1:13" s="45" customFormat="1" ht="19.5" customHeight="1" x14ac:dyDescent="0.25">
      <c r="A26" s="98" t="s">
        <v>84</v>
      </c>
      <c r="B26" s="130" t="s">
        <v>448</v>
      </c>
      <c r="C26" s="131"/>
      <c r="D26" s="101"/>
      <c r="E26" s="102" t="s">
        <v>15</v>
      </c>
      <c r="F26" s="103">
        <v>1</v>
      </c>
      <c r="G26" s="121"/>
      <c r="H26" s="121"/>
      <c r="I26" s="104">
        <f t="shared" si="24"/>
        <v>0</v>
      </c>
      <c r="J26" s="104">
        <f t="shared" si="25"/>
        <v>0</v>
      </c>
      <c r="K26" s="104">
        <f t="shared" si="26"/>
        <v>0</v>
      </c>
      <c r="L26" s="104">
        <f>ROUND((G26+H26)*(1+RESUMO!$P$10),2)</f>
        <v>0</v>
      </c>
      <c r="M26" s="104">
        <f t="shared" si="27"/>
        <v>0</v>
      </c>
    </row>
    <row r="27" spans="1:13" s="45" customFormat="1" ht="19.5" customHeight="1" x14ac:dyDescent="0.25">
      <c r="A27" s="108" t="s">
        <v>50</v>
      </c>
      <c r="B27" s="132" t="s">
        <v>284</v>
      </c>
      <c r="C27" s="133"/>
      <c r="D27" s="111"/>
      <c r="E27" s="112"/>
      <c r="F27" s="113"/>
      <c r="G27" s="114"/>
      <c r="H27" s="114"/>
      <c r="I27" s="114"/>
      <c r="J27" s="114"/>
      <c r="K27" s="114"/>
      <c r="L27" s="114"/>
      <c r="M27" s="114"/>
    </row>
    <row r="28" spans="1:13" s="45" customFormat="1" ht="34.5" customHeight="1" x14ac:dyDescent="0.25">
      <c r="A28" s="98" t="s">
        <v>86</v>
      </c>
      <c r="B28" s="130" t="s">
        <v>154</v>
      </c>
      <c r="C28" s="131"/>
      <c r="D28" s="101"/>
      <c r="E28" s="102" t="s">
        <v>14</v>
      </c>
      <c r="F28" s="103">
        <v>50</v>
      </c>
      <c r="G28" s="121"/>
      <c r="H28" s="121"/>
      <c r="I28" s="104">
        <f t="shared" si="24"/>
        <v>0</v>
      </c>
      <c r="J28" s="104">
        <f t="shared" si="25"/>
        <v>0</v>
      </c>
      <c r="K28" s="104">
        <f t="shared" si="26"/>
        <v>0</v>
      </c>
      <c r="L28" s="104">
        <f>ROUND((G28+H28)*(1+RESUMO!$P$10),2)</f>
        <v>0</v>
      </c>
      <c r="M28" s="104">
        <f t="shared" si="27"/>
        <v>0</v>
      </c>
    </row>
    <row r="29" spans="1:13" s="45" customFormat="1" ht="34.5" customHeight="1" x14ac:dyDescent="0.25">
      <c r="A29" s="98" t="s">
        <v>87</v>
      </c>
      <c r="B29" s="130" t="s">
        <v>449</v>
      </c>
      <c r="C29" s="131"/>
      <c r="D29" s="101"/>
      <c r="E29" s="102" t="s">
        <v>14</v>
      </c>
      <c r="F29" s="103">
        <v>50</v>
      </c>
      <c r="G29" s="121"/>
      <c r="H29" s="121"/>
      <c r="I29" s="104">
        <f t="shared" si="24"/>
        <v>0</v>
      </c>
      <c r="J29" s="104">
        <f t="shared" si="25"/>
        <v>0</v>
      </c>
      <c r="K29" s="104">
        <f t="shared" si="26"/>
        <v>0</v>
      </c>
      <c r="L29" s="104">
        <f>ROUND((G29+H29)*(1+RESUMO!$P$10),2)</f>
        <v>0</v>
      </c>
      <c r="M29" s="104">
        <f t="shared" si="27"/>
        <v>0</v>
      </c>
    </row>
    <row r="30" spans="1:13" s="45" customFormat="1" ht="34.5" customHeight="1" x14ac:dyDescent="0.25">
      <c r="A30" s="98" t="s">
        <v>443</v>
      </c>
      <c r="B30" s="130" t="s">
        <v>158</v>
      </c>
      <c r="C30" s="131"/>
      <c r="D30" s="101"/>
      <c r="E30" s="102" t="s">
        <v>14</v>
      </c>
      <c r="F30" s="103">
        <v>40</v>
      </c>
      <c r="G30" s="121"/>
      <c r="H30" s="121"/>
      <c r="I30" s="104">
        <f t="shared" si="24"/>
        <v>0</v>
      </c>
      <c r="J30" s="104">
        <f t="shared" si="25"/>
        <v>0</v>
      </c>
      <c r="K30" s="104">
        <f t="shared" si="26"/>
        <v>0</v>
      </c>
      <c r="L30" s="104">
        <f>ROUND((G30+H30)*(1+RESUMO!$P$10),2)</f>
        <v>0</v>
      </c>
      <c r="M30" s="104">
        <f t="shared" si="27"/>
        <v>0</v>
      </c>
    </row>
    <row r="31" spans="1:13" s="45" customFormat="1" ht="34.5" customHeight="1" x14ac:dyDescent="0.25">
      <c r="A31" s="98" t="s">
        <v>444</v>
      </c>
      <c r="B31" s="130" t="s">
        <v>450</v>
      </c>
      <c r="C31" s="131"/>
      <c r="D31" s="101"/>
      <c r="E31" s="102" t="s">
        <v>14</v>
      </c>
      <c r="F31" s="103">
        <v>50</v>
      </c>
      <c r="G31" s="121"/>
      <c r="H31" s="121"/>
      <c r="I31" s="104">
        <f t="shared" si="24"/>
        <v>0</v>
      </c>
      <c r="J31" s="104">
        <f t="shared" si="25"/>
        <v>0</v>
      </c>
      <c r="K31" s="104">
        <f t="shared" si="26"/>
        <v>0</v>
      </c>
      <c r="L31" s="104">
        <f>ROUND((G31+H31)*(1+RESUMO!$P$10),2)</f>
        <v>0</v>
      </c>
      <c r="M31" s="104">
        <f t="shared" si="27"/>
        <v>0</v>
      </c>
    </row>
    <row r="32" spans="1:13" s="45" customFormat="1" ht="34.5" customHeight="1" x14ac:dyDescent="0.25">
      <c r="A32" s="98" t="s">
        <v>445</v>
      </c>
      <c r="B32" s="130" t="s">
        <v>157</v>
      </c>
      <c r="C32" s="131"/>
      <c r="D32" s="101"/>
      <c r="E32" s="102" t="s">
        <v>14</v>
      </c>
      <c r="F32" s="103">
        <v>80</v>
      </c>
      <c r="G32" s="121"/>
      <c r="H32" s="121"/>
      <c r="I32" s="104">
        <f t="shared" si="24"/>
        <v>0</v>
      </c>
      <c r="J32" s="104">
        <f t="shared" si="25"/>
        <v>0</v>
      </c>
      <c r="K32" s="104">
        <f t="shared" si="26"/>
        <v>0</v>
      </c>
      <c r="L32" s="104">
        <f>ROUND((G32+H32)*(1+RESUMO!$P$10),2)</f>
        <v>0</v>
      </c>
      <c r="M32" s="104">
        <f t="shared" si="27"/>
        <v>0</v>
      </c>
    </row>
    <row r="33" spans="1:13" s="45" customFormat="1" ht="19.5" customHeight="1" x14ac:dyDescent="0.25">
      <c r="A33" s="108" t="s">
        <v>51</v>
      </c>
      <c r="B33" s="132" t="s">
        <v>156</v>
      </c>
      <c r="C33" s="133"/>
      <c r="D33" s="111"/>
      <c r="E33" s="112"/>
      <c r="F33" s="113"/>
      <c r="G33" s="114"/>
      <c r="H33" s="114"/>
      <c r="I33" s="114"/>
      <c r="J33" s="114"/>
      <c r="K33" s="114"/>
      <c r="L33" s="114"/>
      <c r="M33" s="114"/>
    </row>
    <row r="34" spans="1:13" s="45" customFormat="1" ht="51.75" customHeight="1" x14ac:dyDescent="0.25">
      <c r="A34" s="98" t="s">
        <v>88</v>
      </c>
      <c r="B34" s="130" t="s">
        <v>451</v>
      </c>
      <c r="C34" s="131"/>
      <c r="D34" s="101"/>
      <c r="E34" s="102" t="s">
        <v>15</v>
      </c>
      <c r="F34" s="103">
        <v>2</v>
      </c>
      <c r="G34" s="121"/>
      <c r="H34" s="121"/>
      <c r="I34" s="104">
        <f t="shared" si="24"/>
        <v>0</v>
      </c>
      <c r="J34" s="104">
        <f t="shared" si="25"/>
        <v>0</v>
      </c>
      <c r="K34" s="104">
        <f t="shared" si="26"/>
        <v>0</v>
      </c>
      <c r="L34" s="104">
        <f>ROUND((G34+H34)*(1+RESUMO!$P$10),2)</f>
        <v>0</v>
      </c>
      <c r="M34" s="104">
        <f t="shared" si="27"/>
        <v>0</v>
      </c>
    </row>
    <row r="35" spans="1:13" s="45" customFormat="1" ht="19.5" customHeight="1" x14ac:dyDescent="0.25">
      <c r="A35" s="105">
        <v>3</v>
      </c>
      <c r="B35" s="126" t="s">
        <v>452</v>
      </c>
      <c r="C35" s="127"/>
      <c r="D35" s="106"/>
      <c r="E35" s="107"/>
      <c r="F35" s="95"/>
      <c r="G35" s="96"/>
      <c r="H35" s="96"/>
      <c r="I35" s="128">
        <f>SUM(I37:I42,I44:I45,I47:I57)</f>
        <v>0</v>
      </c>
      <c r="J35" s="128">
        <f t="shared" ref="J35:K35" si="28">SUM(J37:J42,J44:J45,J47:J57)</f>
        <v>0</v>
      </c>
      <c r="K35" s="128">
        <f t="shared" si="28"/>
        <v>0</v>
      </c>
      <c r="L35" s="129"/>
      <c r="M35" s="97"/>
    </row>
    <row r="36" spans="1:13" s="45" customFormat="1" ht="19.5" customHeight="1" x14ac:dyDescent="0.25">
      <c r="A36" s="108" t="s">
        <v>13</v>
      </c>
      <c r="B36" s="132" t="s">
        <v>447</v>
      </c>
      <c r="C36" s="133"/>
      <c r="D36" s="111"/>
      <c r="E36" s="112"/>
      <c r="F36" s="113"/>
      <c r="G36" s="114"/>
      <c r="H36" s="114"/>
      <c r="I36" s="114"/>
      <c r="J36" s="114"/>
      <c r="K36" s="114"/>
      <c r="L36" s="114"/>
      <c r="M36" s="114"/>
    </row>
    <row r="37" spans="1:13" s="45" customFormat="1" ht="19.5" customHeight="1" x14ac:dyDescent="0.25">
      <c r="A37" s="98" t="s">
        <v>37</v>
      </c>
      <c r="B37" s="130" t="s">
        <v>458</v>
      </c>
      <c r="C37" s="131"/>
      <c r="D37" s="101"/>
      <c r="E37" s="102" t="s">
        <v>14</v>
      </c>
      <c r="F37" s="103">
        <v>192</v>
      </c>
      <c r="G37" s="121"/>
      <c r="H37" s="121"/>
      <c r="I37" s="104">
        <f t="shared" ref="I37:I38" si="29">ROUND(F37*G37,2)</f>
        <v>0</v>
      </c>
      <c r="J37" s="104">
        <f t="shared" ref="J37:J38" si="30">ROUND(F37*H37,2)</f>
        <v>0</v>
      </c>
      <c r="K37" s="104">
        <f t="shared" ref="K37:K38" si="31">I37+J37</f>
        <v>0</v>
      </c>
      <c r="L37" s="104">
        <f>ROUND((G37+H37)*(1+RESUMO!$P$10),2)</f>
        <v>0</v>
      </c>
      <c r="M37" s="104">
        <f t="shared" ref="M37:M38" si="32">ROUND(F37*L37,2)</f>
        <v>0</v>
      </c>
    </row>
    <row r="38" spans="1:13" s="45" customFormat="1" ht="19.5" customHeight="1" x14ac:dyDescent="0.25">
      <c r="A38" s="98" t="s">
        <v>52</v>
      </c>
      <c r="B38" s="130" t="s">
        <v>459</v>
      </c>
      <c r="C38" s="131"/>
      <c r="D38" s="101"/>
      <c r="E38" s="102" t="s">
        <v>14</v>
      </c>
      <c r="F38" s="103">
        <v>116</v>
      </c>
      <c r="G38" s="121"/>
      <c r="H38" s="121"/>
      <c r="I38" s="104">
        <f t="shared" si="29"/>
        <v>0</v>
      </c>
      <c r="J38" s="104">
        <f t="shared" si="30"/>
        <v>0</v>
      </c>
      <c r="K38" s="104">
        <f t="shared" si="31"/>
        <v>0</v>
      </c>
      <c r="L38" s="104">
        <f>ROUND((G38+H38)*(1+RESUMO!$P$10),2)</f>
        <v>0</v>
      </c>
      <c r="M38" s="104">
        <f t="shared" si="32"/>
        <v>0</v>
      </c>
    </row>
    <row r="39" spans="1:13" s="45" customFormat="1" ht="19.5" customHeight="1" x14ac:dyDescent="0.25">
      <c r="A39" s="98" t="s">
        <v>53</v>
      </c>
      <c r="B39" s="130" t="s">
        <v>460</v>
      </c>
      <c r="C39" s="131"/>
      <c r="D39" s="101"/>
      <c r="E39" s="102" t="s">
        <v>14</v>
      </c>
      <c r="F39" s="103">
        <v>32</v>
      </c>
      <c r="G39" s="121"/>
      <c r="H39" s="121"/>
      <c r="I39" s="104">
        <f t="shared" ref="I39" si="33">ROUND(F39*G39,2)</f>
        <v>0</v>
      </c>
      <c r="J39" s="104">
        <f t="shared" ref="J39" si="34">ROUND(F39*H39,2)</f>
        <v>0</v>
      </c>
      <c r="K39" s="104">
        <f t="shared" ref="K39" si="35">I39+J39</f>
        <v>0</v>
      </c>
      <c r="L39" s="104">
        <f>ROUND((G39+H39)*(1+RESUMO!$P$10),2)</f>
        <v>0</v>
      </c>
      <c r="M39" s="104">
        <f t="shared" ref="M39" si="36">ROUND(F39*L39,2)</f>
        <v>0</v>
      </c>
    </row>
    <row r="40" spans="1:13" s="45" customFormat="1" ht="19.5" customHeight="1" x14ac:dyDescent="0.25">
      <c r="A40" s="98" t="s">
        <v>54</v>
      </c>
      <c r="B40" s="130" t="s">
        <v>76</v>
      </c>
      <c r="C40" s="131"/>
      <c r="D40" s="101"/>
      <c r="E40" s="102" t="s">
        <v>15</v>
      </c>
      <c r="F40" s="103">
        <v>30</v>
      </c>
      <c r="G40" s="121"/>
      <c r="H40" s="121"/>
      <c r="I40" s="104">
        <f t="shared" ref="I40:I42" si="37">ROUND(F40*G40,2)</f>
        <v>0</v>
      </c>
      <c r="J40" s="104">
        <f t="shared" ref="J40:J42" si="38">ROUND(F40*H40,2)</f>
        <v>0</v>
      </c>
      <c r="K40" s="104">
        <f t="shared" ref="K40:K42" si="39">I40+J40</f>
        <v>0</v>
      </c>
      <c r="L40" s="104">
        <f>ROUND((G40+H40)*(1+RESUMO!$P$10),2)</f>
        <v>0</v>
      </c>
      <c r="M40" s="104">
        <f t="shared" ref="M40:M42" si="40">ROUND(F40*L40,2)</f>
        <v>0</v>
      </c>
    </row>
    <row r="41" spans="1:13" s="45" customFormat="1" ht="19.5" customHeight="1" x14ac:dyDescent="0.25">
      <c r="A41" s="98" t="s">
        <v>90</v>
      </c>
      <c r="B41" s="130" t="s">
        <v>461</v>
      </c>
      <c r="C41" s="131"/>
      <c r="D41" s="101"/>
      <c r="E41" s="102" t="s">
        <v>15</v>
      </c>
      <c r="F41" s="103">
        <v>12</v>
      </c>
      <c r="G41" s="121"/>
      <c r="H41" s="121"/>
      <c r="I41" s="104">
        <f t="shared" si="37"/>
        <v>0</v>
      </c>
      <c r="J41" s="104">
        <f t="shared" si="38"/>
        <v>0</v>
      </c>
      <c r="K41" s="104">
        <f t="shared" si="39"/>
        <v>0</v>
      </c>
      <c r="L41" s="104">
        <f>ROUND((G41+H41)*(1+RESUMO!$P$10),2)</f>
        <v>0</v>
      </c>
      <c r="M41" s="104">
        <f t="shared" si="40"/>
        <v>0</v>
      </c>
    </row>
    <row r="42" spans="1:13" s="45" customFormat="1" ht="19.5" customHeight="1" x14ac:dyDescent="0.25">
      <c r="A42" s="98" t="s">
        <v>130</v>
      </c>
      <c r="B42" s="130" t="s">
        <v>229</v>
      </c>
      <c r="C42" s="131"/>
      <c r="D42" s="101"/>
      <c r="E42" s="102" t="s">
        <v>15</v>
      </c>
      <c r="F42" s="103">
        <v>5</v>
      </c>
      <c r="G42" s="121"/>
      <c r="H42" s="121"/>
      <c r="I42" s="104">
        <f t="shared" si="37"/>
        <v>0</v>
      </c>
      <c r="J42" s="104">
        <f t="shared" si="38"/>
        <v>0</v>
      </c>
      <c r="K42" s="104">
        <f t="shared" si="39"/>
        <v>0</v>
      </c>
      <c r="L42" s="104">
        <f>ROUND((G42+H42)*(1+RESUMO!$P$10),2)</f>
        <v>0</v>
      </c>
      <c r="M42" s="104">
        <f t="shared" si="40"/>
        <v>0</v>
      </c>
    </row>
    <row r="43" spans="1:13" s="45" customFormat="1" ht="19.5" customHeight="1" x14ac:dyDescent="0.25">
      <c r="A43" s="108" t="s">
        <v>18</v>
      </c>
      <c r="B43" s="132" t="s">
        <v>85</v>
      </c>
      <c r="C43" s="133"/>
      <c r="D43" s="111"/>
      <c r="E43" s="112"/>
      <c r="F43" s="113"/>
      <c r="G43" s="114"/>
      <c r="H43" s="114"/>
      <c r="I43" s="136"/>
      <c r="J43" s="1"/>
      <c r="K43" s="137"/>
      <c r="L43" s="138"/>
      <c r="M43" s="139"/>
    </row>
    <row r="44" spans="1:13" s="45" customFormat="1" ht="19.5" customHeight="1" x14ac:dyDescent="0.25">
      <c r="A44" s="98" t="s">
        <v>38</v>
      </c>
      <c r="B44" s="130" t="s">
        <v>74</v>
      </c>
      <c r="C44" s="131"/>
      <c r="D44" s="101"/>
      <c r="E44" s="102" t="s">
        <v>15</v>
      </c>
      <c r="F44" s="103">
        <v>100</v>
      </c>
      <c r="G44" s="121"/>
      <c r="H44" s="121"/>
      <c r="I44" s="104">
        <f>ROUND(F44*G44,2)</f>
        <v>0</v>
      </c>
      <c r="J44" s="104">
        <f t="shared" ref="J44" si="41">ROUND(F44*H44,2)</f>
        <v>0</v>
      </c>
      <c r="K44" s="104">
        <f t="shared" ref="K44" si="42">I44+J44</f>
        <v>0</v>
      </c>
      <c r="L44" s="104">
        <f>ROUND((G44+H44)*(1+RESUMO!$P$10),2)</f>
        <v>0</v>
      </c>
      <c r="M44" s="104">
        <f t="shared" ref="M44" si="43">ROUND(F44*L44,2)</f>
        <v>0</v>
      </c>
    </row>
    <row r="45" spans="1:13" s="45" customFormat="1" ht="19.5" customHeight="1" x14ac:dyDescent="0.25">
      <c r="A45" s="98" t="s">
        <v>91</v>
      </c>
      <c r="B45" s="130" t="s">
        <v>77</v>
      </c>
      <c r="C45" s="131"/>
      <c r="D45" s="101"/>
      <c r="E45" s="102" t="s">
        <v>15</v>
      </c>
      <c r="F45" s="103">
        <v>100</v>
      </c>
      <c r="G45" s="121"/>
      <c r="H45" s="121"/>
      <c r="I45" s="104">
        <f>ROUND(F45*G45,2)</f>
        <v>0</v>
      </c>
      <c r="J45" s="104">
        <f t="shared" ref="J45" si="44">ROUND(F45*H45,2)</f>
        <v>0</v>
      </c>
      <c r="K45" s="104">
        <f t="shared" ref="K45" si="45">I45+J45</f>
        <v>0</v>
      </c>
      <c r="L45" s="104">
        <f>ROUND((G45+H45)*(1+RESUMO!$P$10),2)</f>
        <v>0</v>
      </c>
      <c r="M45" s="104">
        <f t="shared" ref="M45" si="46">ROUND(F45*L45,2)</f>
        <v>0</v>
      </c>
    </row>
    <row r="46" spans="1:13" s="45" customFormat="1" ht="19.5" customHeight="1" x14ac:dyDescent="0.25">
      <c r="A46" s="108" t="s">
        <v>92</v>
      </c>
      <c r="B46" s="132" t="s">
        <v>284</v>
      </c>
      <c r="C46" s="133"/>
      <c r="D46" s="111"/>
      <c r="E46" s="112"/>
      <c r="F46" s="113"/>
      <c r="G46" s="114"/>
      <c r="H46" s="114"/>
      <c r="I46" s="114"/>
      <c r="J46" s="114"/>
      <c r="K46" s="114"/>
      <c r="L46" s="114"/>
      <c r="M46" s="114"/>
    </row>
    <row r="47" spans="1:13" s="45" customFormat="1" ht="34.5" customHeight="1" x14ac:dyDescent="0.25">
      <c r="A47" s="98" t="s">
        <v>93</v>
      </c>
      <c r="B47" s="130" t="s">
        <v>462</v>
      </c>
      <c r="C47" s="131"/>
      <c r="D47" s="101"/>
      <c r="E47" s="102" t="s">
        <v>14</v>
      </c>
      <c r="F47" s="103">
        <v>180</v>
      </c>
      <c r="G47" s="121"/>
      <c r="H47" s="121"/>
      <c r="I47" s="104">
        <f t="shared" ref="I47:I48" si="47">ROUND(F47*G47,2)</f>
        <v>0</v>
      </c>
      <c r="J47" s="104">
        <f t="shared" ref="J47:J48" si="48">ROUND(F47*H47,2)</f>
        <v>0</v>
      </c>
      <c r="K47" s="104">
        <f t="shared" ref="K47:K48" si="49">I47+J47</f>
        <v>0</v>
      </c>
      <c r="L47" s="104">
        <f>ROUND((G47+H47)*(1+RESUMO!$P$10),2)</f>
        <v>0</v>
      </c>
      <c r="M47" s="104">
        <f t="shared" ref="M47:M48" si="50">ROUND(F47*L47,2)</f>
        <v>0</v>
      </c>
    </row>
    <row r="48" spans="1:13" s="45" customFormat="1" ht="34.5" customHeight="1" x14ac:dyDescent="0.25">
      <c r="A48" s="98" t="s">
        <v>94</v>
      </c>
      <c r="B48" s="130" t="s">
        <v>153</v>
      </c>
      <c r="C48" s="131"/>
      <c r="D48" s="101"/>
      <c r="E48" s="102" t="s">
        <v>14</v>
      </c>
      <c r="F48" s="103">
        <v>296</v>
      </c>
      <c r="G48" s="121"/>
      <c r="H48" s="121"/>
      <c r="I48" s="104">
        <f t="shared" si="47"/>
        <v>0</v>
      </c>
      <c r="J48" s="104">
        <f t="shared" si="48"/>
        <v>0</v>
      </c>
      <c r="K48" s="104">
        <f t="shared" si="49"/>
        <v>0</v>
      </c>
      <c r="L48" s="104">
        <f>ROUND((G48+H48)*(1+RESUMO!$P$10),2)</f>
        <v>0</v>
      </c>
      <c r="M48" s="104">
        <f t="shared" si="50"/>
        <v>0</v>
      </c>
    </row>
    <row r="49" spans="1:13" s="45" customFormat="1" ht="34.5" customHeight="1" x14ac:dyDescent="0.25">
      <c r="A49" s="98" t="s">
        <v>95</v>
      </c>
      <c r="B49" s="130" t="s">
        <v>463</v>
      </c>
      <c r="C49" s="131"/>
      <c r="D49" s="101"/>
      <c r="E49" s="102" t="s">
        <v>14</v>
      </c>
      <c r="F49" s="103">
        <v>1662</v>
      </c>
      <c r="G49" s="121"/>
      <c r="H49" s="121"/>
      <c r="I49" s="104">
        <f t="shared" ref="I49:I57" si="51">ROUND(F49*G49,2)</f>
        <v>0</v>
      </c>
      <c r="J49" s="104">
        <f t="shared" ref="J49:J57" si="52">ROUND(F49*H49,2)</f>
        <v>0</v>
      </c>
      <c r="K49" s="104">
        <f t="shared" ref="K49:K57" si="53">I49+J49</f>
        <v>0</v>
      </c>
      <c r="L49" s="104">
        <f>ROUND((G49+H49)*(1+RESUMO!$P$10),2)</f>
        <v>0</v>
      </c>
      <c r="M49" s="104">
        <f t="shared" ref="M49:M57" si="54">ROUND(F49*L49,2)</f>
        <v>0</v>
      </c>
    </row>
    <row r="50" spans="1:13" s="45" customFormat="1" ht="34.5" customHeight="1" x14ac:dyDescent="0.25">
      <c r="A50" s="98" t="s">
        <v>96</v>
      </c>
      <c r="B50" s="130" t="s">
        <v>464</v>
      </c>
      <c r="C50" s="131"/>
      <c r="D50" s="101"/>
      <c r="E50" s="102" t="s">
        <v>14</v>
      </c>
      <c r="F50" s="103">
        <v>432</v>
      </c>
      <c r="G50" s="121"/>
      <c r="H50" s="121"/>
      <c r="I50" s="104">
        <f t="shared" si="51"/>
        <v>0</v>
      </c>
      <c r="J50" s="104">
        <f t="shared" si="52"/>
        <v>0</v>
      </c>
      <c r="K50" s="104">
        <f t="shared" si="53"/>
        <v>0</v>
      </c>
      <c r="L50" s="104">
        <f>ROUND((G50+H50)*(1+RESUMO!$P$10),2)</f>
        <v>0</v>
      </c>
      <c r="M50" s="104">
        <f t="shared" si="54"/>
        <v>0</v>
      </c>
    </row>
    <row r="51" spans="1:13" s="45" customFormat="1" ht="34.5" customHeight="1" x14ac:dyDescent="0.25">
      <c r="A51" s="98" t="s">
        <v>97</v>
      </c>
      <c r="B51" s="130" t="s">
        <v>465</v>
      </c>
      <c r="C51" s="131"/>
      <c r="D51" s="101"/>
      <c r="E51" s="102" t="s">
        <v>14</v>
      </c>
      <c r="F51" s="103">
        <v>60</v>
      </c>
      <c r="G51" s="121"/>
      <c r="H51" s="121"/>
      <c r="I51" s="104">
        <f t="shared" si="51"/>
        <v>0</v>
      </c>
      <c r="J51" s="104">
        <f t="shared" si="52"/>
        <v>0</v>
      </c>
      <c r="K51" s="104">
        <f t="shared" si="53"/>
        <v>0</v>
      </c>
      <c r="L51" s="104">
        <f>ROUND((G51+H51)*(1+RESUMO!$P$10),2)</f>
        <v>0</v>
      </c>
      <c r="M51" s="104">
        <f t="shared" si="54"/>
        <v>0</v>
      </c>
    </row>
    <row r="52" spans="1:13" s="45" customFormat="1" ht="34.5" customHeight="1" x14ac:dyDescent="0.25">
      <c r="A52" s="98" t="s">
        <v>155</v>
      </c>
      <c r="B52" s="130" t="s">
        <v>152</v>
      </c>
      <c r="C52" s="131"/>
      <c r="D52" s="101"/>
      <c r="E52" s="102" t="s">
        <v>14</v>
      </c>
      <c r="F52" s="103">
        <v>102</v>
      </c>
      <c r="G52" s="121"/>
      <c r="H52" s="121"/>
      <c r="I52" s="104">
        <f t="shared" si="51"/>
        <v>0</v>
      </c>
      <c r="J52" s="104">
        <f t="shared" si="52"/>
        <v>0</v>
      </c>
      <c r="K52" s="104">
        <f t="shared" si="53"/>
        <v>0</v>
      </c>
      <c r="L52" s="104">
        <f>ROUND((G52+H52)*(1+RESUMO!$P$10),2)</f>
        <v>0</v>
      </c>
      <c r="M52" s="104">
        <f t="shared" si="54"/>
        <v>0</v>
      </c>
    </row>
    <row r="53" spans="1:13" s="45" customFormat="1" ht="34.5" customHeight="1" x14ac:dyDescent="0.25">
      <c r="A53" s="98" t="s">
        <v>453</v>
      </c>
      <c r="B53" s="130" t="s">
        <v>466</v>
      </c>
      <c r="C53" s="131"/>
      <c r="D53" s="101"/>
      <c r="E53" s="102" t="s">
        <v>14</v>
      </c>
      <c r="F53" s="103">
        <v>554</v>
      </c>
      <c r="G53" s="121"/>
      <c r="H53" s="121"/>
      <c r="I53" s="104">
        <f t="shared" si="51"/>
        <v>0</v>
      </c>
      <c r="J53" s="104">
        <f t="shared" si="52"/>
        <v>0</v>
      </c>
      <c r="K53" s="104">
        <f t="shared" si="53"/>
        <v>0</v>
      </c>
      <c r="L53" s="104">
        <f>ROUND((G53+H53)*(1+RESUMO!$P$10),2)</f>
        <v>0</v>
      </c>
      <c r="M53" s="104">
        <f t="shared" si="54"/>
        <v>0</v>
      </c>
    </row>
    <row r="54" spans="1:13" s="45" customFormat="1" ht="34.5" customHeight="1" x14ac:dyDescent="0.25">
      <c r="A54" s="98" t="s">
        <v>454</v>
      </c>
      <c r="B54" s="130" t="s">
        <v>151</v>
      </c>
      <c r="C54" s="131"/>
      <c r="D54" s="101"/>
      <c r="E54" s="102" t="s">
        <v>14</v>
      </c>
      <c r="F54" s="103">
        <v>144</v>
      </c>
      <c r="G54" s="121"/>
      <c r="H54" s="121"/>
      <c r="I54" s="104">
        <f t="shared" si="51"/>
        <v>0</v>
      </c>
      <c r="J54" s="104">
        <f t="shared" si="52"/>
        <v>0</v>
      </c>
      <c r="K54" s="104">
        <f t="shared" si="53"/>
        <v>0</v>
      </c>
      <c r="L54" s="104">
        <f>ROUND((G54+H54)*(1+RESUMO!$P$10),2)</f>
        <v>0</v>
      </c>
      <c r="M54" s="104">
        <f t="shared" si="54"/>
        <v>0</v>
      </c>
    </row>
    <row r="55" spans="1:13" s="45" customFormat="1" ht="19.5" customHeight="1" x14ac:dyDescent="0.25">
      <c r="A55" s="98" t="s">
        <v>455</v>
      </c>
      <c r="B55" s="130" t="s">
        <v>150</v>
      </c>
      <c r="C55" s="131"/>
      <c r="D55" s="101"/>
      <c r="E55" s="102" t="s">
        <v>15</v>
      </c>
      <c r="F55" s="103">
        <v>174</v>
      </c>
      <c r="G55" s="121"/>
      <c r="H55" s="121"/>
      <c r="I55" s="104">
        <f t="shared" si="51"/>
        <v>0</v>
      </c>
      <c r="J55" s="104">
        <f t="shared" si="52"/>
        <v>0</v>
      </c>
      <c r="K55" s="104">
        <f t="shared" si="53"/>
        <v>0</v>
      </c>
      <c r="L55" s="104">
        <f>ROUND((G55+H55)*(1+RESUMO!$P$10),2)</f>
        <v>0</v>
      </c>
      <c r="M55" s="104">
        <f t="shared" si="54"/>
        <v>0</v>
      </c>
    </row>
    <row r="56" spans="1:13" s="45" customFormat="1" ht="19.5" customHeight="1" x14ac:dyDescent="0.25">
      <c r="A56" s="98" t="s">
        <v>456</v>
      </c>
      <c r="B56" s="130" t="s">
        <v>145</v>
      </c>
      <c r="C56" s="131"/>
      <c r="D56" s="101"/>
      <c r="E56" s="102" t="s">
        <v>15</v>
      </c>
      <c r="F56" s="103">
        <v>2</v>
      </c>
      <c r="G56" s="121"/>
      <c r="H56" s="121"/>
      <c r="I56" s="104">
        <f t="shared" si="51"/>
        <v>0</v>
      </c>
      <c r="J56" s="104">
        <f t="shared" si="52"/>
        <v>0</v>
      </c>
      <c r="K56" s="104">
        <f t="shared" si="53"/>
        <v>0</v>
      </c>
      <c r="L56" s="104">
        <f>ROUND((G56+H56)*(1+RESUMO!$P$10),2)</f>
        <v>0</v>
      </c>
      <c r="M56" s="104">
        <f t="shared" si="54"/>
        <v>0</v>
      </c>
    </row>
    <row r="57" spans="1:13" s="45" customFormat="1" ht="19.5" customHeight="1" x14ac:dyDescent="0.25">
      <c r="A57" s="98" t="s">
        <v>457</v>
      </c>
      <c r="B57" s="130" t="s">
        <v>149</v>
      </c>
      <c r="C57" s="131"/>
      <c r="D57" s="101"/>
      <c r="E57" s="102" t="s">
        <v>15</v>
      </c>
      <c r="F57" s="103">
        <v>6</v>
      </c>
      <c r="G57" s="121"/>
      <c r="H57" s="121"/>
      <c r="I57" s="104">
        <f t="shared" si="51"/>
        <v>0</v>
      </c>
      <c r="J57" s="104">
        <f t="shared" si="52"/>
        <v>0</v>
      </c>
      <c r="K57" s="104">
        <f t="shared" si="53"/>
        <v>0</v>
      </c>
      <c r="L57" s="104">
        <f>ROUND((G57+H57)*(1+RESUMO!$P$10),2)</f>
        <v>0</v>
      </c>
      <c r="M57" s="104">
        <f t="shared" si="54"/>
        <v>0</v>
      </c>
    </row>
    <row r="58" spans="1:13" s="45" customFormat="1" ht="19.5" customHeight="1" x14ac:dyDescent="0.25">
      <c r="A58" s="105">
        <v>4</v>
      </c>
      <c r="B58" s="126" t="s">
        <v>148</v>
      </c>
      <c r="C58" s="127"/>
      <c r="D58" s="106"/>
      <c r="E58" s="107"/>
      <c r="F58" s="95"/>
      <c r="G58" s="96"/>
      <c r="H58" s="96"/>
      <c r="I58" s="128">
        <f>SUM(I60,I62:I69)</f>
        <v>0</v>
      </c>
      <c r="J58" s="128">
        <f t="shared" ref="J58:K58" si="55">SUM(J60,J62:J69)</f>
        <v>0</v>
      </c>
      <c r="K58" s="128">
        <f t="shared" si="55"/>
        <v>0</v>
      </c>
      <c r="L58" s="129"/>
      <c r="M58" s="97"/>
    </row>
    <row r="59" spans="1:13" s="45" customFormat="1" ht="19.5" customHeight="1" x14ac:dyDescent="0.25">
      <c r="A59" s="108" t="s">
        <v>60</v>
      </c>
      <c r="B59" s="132" t="s">
        <v>147</v>
      </c>
      <c r="C59" s="133"/>
      <c r="D59" s="111"/>
      <c r="E59" s="112"/>
      <c r="F59" s="113"/>
      <c r="G59" s="114"/>
      <c r="H59" s="114"/>
      <c r="I59" s="114"/>
      <c r="J59" s="114"/>
      <c r="K59" s="114"/>
      <c r="L59" s="114"/>
      <c r="M59" s="114"/>
    </row>
    <row r="60" spans="1:13" s="45" customFormat="1" ht="19.5" customHeight="1" x14ac:dyDescent="0.25">
      <c r="A60" s="98" t="s">
        <v>16</v>
      </c>
      <c r="B60" s="130" t="s">
        <v>144</v>
      </c>
      <c r="C60" s="131"/>
      <c r="D60" s="101"/>
      <c r="E60" s="102" t="s">
        <v>15</v>
      </c>
      <c r="F60" s="103">
        <v>1</v>
      </c>
      <c r="G60" s="121"/>
      <c r="H60" s="121"/>
      <c r="I60" s="104">
        <f t="shared" ref="I60:I63" si="56">ROUND(F60*G60,2)</f>
        <v>0</v>
      </c>
      <c r="J60" s="104">
        <f t="shared" ref="J60:J63" si="57">ROUND(F60*H60,2)</f>
        <v>0</v>
      </c>
      <c r="K60" s="104">
        <f t="shared" ref="K60:K64" si="58">I60+J60</f>
        <v>0</v>
      </c>
      <c r="L60" s="104">
        <f>ROUND((G60+H60)*(1+RESUMO!$P$10),2)</f>
        <v>0</v>
      </c>
      <c r="M60" s="104">
        <f t="shared" ref="M60:M63" si="59">ROUND(F60*L60,2)</f>
        <v>0</v>
      </c>
    </row>
    <row r="61" spans="1:13" s="45" customFormat="1" ht="19.5" customHeight="1" x14ac:dyDescent="0.25">
      <c r="A61" s="108" t="s">
        <v>61</v>
      </c>
      <c r="B61" s="132" t="s">
        <v>143</v>
      </c>
      <c r="C61" s="133"/>
      <c r="D61" s="111"/>
      <c r="E61" s="112"/>
      <c r="F61" s="113"/>
      <c r="G61" s="114"/>
      <c r="H61" s="114"/>
      <c r="I61" s="114"/>
      <c r="J61" s="114"/>
      <c r="K61" s="114"/>
      <c r="L61" s="114"/>
      <c r="M61" s="114"/>
    </row>
    <row r="62" spans="1:13" s="45" customFormat="1" ht="19.5" customHeight="1" x14ac:dyDescent="0.25">
      <c r="A62" s="98" t="s">
        <v>104</v>
      </c>
      <c r="B62" s="130" t="s">
        <v>146</v>
      </c>
      <c r="C62" s="131"/>
      <c r="D62" s="101"/>
      <c r="E62" s="102" t="s">
        <v>14</v>
      </c>
      <c r="F62" s="103">
        <v>30</v>
      </c>
      <c r="G62" s="121"/>
      <c r="H62" s="121"/>
      <c r="I62" s="104">
        <f t="shared" si="56"/>
        <v>0</v>
      </c>
      <c r="J62" s="104">
        <f t="shared" si="57"/>
        <v>0</v>
      </c>
      <c r="K62" s="104">
        <f t="shared" si="58"/>
        <v>0</v>
      </c>
      <c r="L62" s="104">
        <f>ROUND((G62+H62)*(1+RESUMO!$P$10),2)</f>
        <v>0</v>
      </c>
      <c r="M62" s="104">
        <f t="shared" si="59"/>
        <v>0</v>
      </c>
    </row>
    <row r="63" spans="1:13" s="45" customFormat="1" ht="19.5" customHeight="1" x14ac:dyDescent="0.25">
      <c r="A63" s="98" t="s">
        <v>105</v>
      </c>
      <c r="B63" s="130" t="s">
        <v>149</v>
      </c>
      <c r="C63" s="131"/>
      <c r="D63" s="101"/>
      <c r="E63" s="102" t="s">
        <v>15</v>
      </c>
      <c r="F63" s="103">
        <v>6</v>
      </c>
      <c r="G63" s="121"/>
      <c r="H63" s="121"/>
      <c r="I63" s="104">
        <f t="shared" si="56"/>
        <v>0</v>
      </c>
      <c r="J63" s="104">
        <f t="shared" si="57"/>
        <v>0</v>
      </c>
      <c r="K63" s="104">
        <f t="shared" si="58"/>
        <v>0</v>
      </c>
      <c r="L63" s="104">
        <f>ROUND((G63+H63)*(1+RESUMO!$P$10),2)</f>
        <v>0</v>
      </c>
      <c r="M63" s="104">
        <f t="shared" si="59"/>
        <v>0</v>
      </c>
    </row>
    <row r="64" spans="1:13" s="45" customFormat="1" ht="19.5" customHeight="1" x14ac:dyDescent="0.25">
      <c r="A64" s="98" t="s">
        <v>106</v>
      </c>
      <c r="B64" s="130" t="s">
        <v>467</v>
      </c>
      <c r="C64" s="131"/>
      <c r="D64" s="101"/>
      <c r="E64" s="102" t="s">
        <v>15</v>
      </c>
      <c r="F64" s="103">
        <v>1</v>
      </c>
      <c r="G64" s="121"/>
      <c r="H64" s="121"/>
      <c r="I64" s="104">
        <f>ROUND(F64*G64,2)</f>
        <v>0</v>
      </c>
      <c r="J64" s="104">
        <f>ROUND(F64*H64,2)</f>
        <v>0</v>
      </c>
      <c r="K64" s="104">
        <f t="shared" si="58"/>
        <v>0</v>
      </c>
      <c r="L64" s="104">
        <f>ROUND((G64+H64)*(1+RESUMO!$P$10),2)</f>
        <v>0</v>
      </c>
      <c r="M64" s="104">
        <f>ROUND(F64*L64,2)</f>
        <v>0</v>
      </c>
    </row>
    <row r="65" spans="1:13" s="45" customFormat="1" ht="34.5" customHeight="1" x14ac:dyDescent="0.25">
      <c r="A65" s="98" t="s">
        <v>107</v>
      </c>
      <c r="B65" s="130" t="s">
        <v>468</v>
      </c>
      <c r="C65" s="131"/>
      <c r="D65" s="101"/>
      <c r="E65" s="102" t="s">
        <v>15</v>
      </c>
      <c r="F65" s="103">
        <v>1</v>
      </c>
      <c r="G65" s="121"/>
      <c r="H65" s="121"/>
      <c r="I65" s="104">
        <f>ROUND(F65*G65,2)</f>
        <v>0</v>
      </c>
      <c r="J65" s="104">
        <f>ROUND(F65*H65,2)</f>
        <v>0</v>
      </c>
      <c r="K65" s="104">
        <f t="shared" ref="K65" si="60">I65+J65</f>
        <v>0</v>
      </c>
      <c r="L65" s="104">
        <f>ROUND((G65+H65)*(1+RESUMO!$P$10),2)</f>
        <v>0</v>
      </c>
      <c r="M65" s="104">
        <f>ROUND(F65*L65,2)</f>
        <v>0</v>
      </c>
    </row>
    <row r="66" spans="1:13" s="45" customFormat="1" ht="19.5" customHeight="1" x14ac:dyDescent="0.25">
      <c r="A66" s="98" t="s">
        <v>108</v>
      </c>
      <c r="B66" s="130" t="s">
        <v>469</v>
      </c>
      <c r="C66" s="131"/>
      <c r="D66" s="101"/>
      <c r="E66" s="102" t="s">
        <v>15</v>
      </c>
      <c r="F66" s="103">
        <v>2</v>
      </c>
      <c r="G66" s="121"/>
      <c r="H66" s="121"/>
      <c r="I66" s="104">
        <f t="shared" ref="I66" si="61">ROUND(F66*G66,2)</f>
        <v>0</v>
      </c>
      <c r="J66" s="104">
        <f t="shared" ref="J66" si="62">ROUND(F66*H66,2)</f>
        <v>0</v>
      </c>
      <c r="K66" s="104">
        <f t="shared" ref="K66" si="63">I66+J66</f>
        <v>0</v>
      </c>
      <c r="L66" s="104">
        <f>ROUND((G66+H66)*(1+RESUMO!$P$10),2)</f>
        <v>0</v>
      </c>
      <c r="M66" s="104">
        <f t="shared" ref="M66" si="64">ROUND(F66*L66,2)</f>
        <v>0</v>
      </c>
    </row>
    <row r="67" spans="1:13" s="45" customFormat="1" ht="19.5" customHeight="1" x14ac:dyDescent="0.25">
      <c r="A67" s="98" t="s">
        <v>109</v>
      </c>
      <c r="B67" s="130" t="s">
        <v>231</v>
      </c>
      <c r="C67" s="131"/>
      <c r="D67" s="101"/>
      <c r="E67" s="102" t="s">
        <v>15</v>
      </c>
      <c r="F67" s="103">
        <v>4</v>
      </c>
      <c r="G67" s="121"/>
      <c r="H67" s="121"/>
      <c r="I67" s="104">
        <f t="shared" ref="I67:I69" si="65">ROUND(F67*G67,2)</f>
        <v>0</v>
      </c>
      <c r="J67" s="104">
        <f t="shared" ref="J67:J69" si="66">ROUND(F67*H67,2)</f>
        <v>0</v>
      </c>
      <c r="K67" s="104">
        <f t="shared" ref="K67:K69" si="67">I67+J67</f>
        <v>0</v>
      </c>
      <c r="L67" s="104">
        <f>ROUND((G67+H67)*(1+RESUMO!$P$10),2)</f>
        <v>0</v>
      </c>
      <c r="M67" s="104">
        <f t="shared" ref="M67:M69" si="68">ROUND(F67*L67,2)</f>
        <v>0</v>
      </c>
    </row>
    <row r="68" spans="1:13" s="45" customFormat="1" ht="19.5" customHeight="1" x14ac:dyDescent="0.25">
      <c r="A68" s="98" t="s">
        <v>110</v>
      </c>
      <c r="B68" s="130" t="s">
        <v>470</v>
      </c>
      <c r="C68" s="131"/>
      <c r="D68" s="101"/>
      <c r="E68" s="102" t="s">
        <v>15</v>
      </c>
      <c r="F68" s="103">
        <v>1</v>
      </c>
      <c r="G68" s="121"/>
      <c r="H68" s="121"/>
      <c r="I68" s="104">
        <f t="shared" si="65"/>
        <v>0</v>
      </c>
      <c r="J68" s="104">
        <f t="shared" si="66"/>
        <v>0</v>
      </c>
      <c r="K68" s="104">
        <f t="shared" si="67"/>
        <v>0</v>
      </c>
      <c r="L68" s="104">
        <f>ROUND((G68+H68)*(1+RESUMO!$P$10),2)</f>
        <v>0</v>
      </c>
      <c r="M68" s="104">
        <f t="shared" si="68"/>
        <v>0</v>
      </c>
    </row>
    <row r="69" spans="1:13" s="45" customFormat="1" ht="34.5" customHeight="1" x14ac:dyDescent="0.25">
      <c r="A69" s="98" t="s">
        <v>111</v>
      </c>
      <c r="B69" s="130" t="s">
        <v>232</v>
      </c>
      <c r="C69" s="131"/>
      <c r="D69" s="101"/>
      <c r="E69" s="102" t="s">
        <v>15</v>
      </c>
      <c r="F69" s="103">
        <v>3</v>
      </c>
      <c r="G69" s="121"/>
      <c r="H69" s="121"/>
      <c r="I69" s="104">
        <f t="shared" si="65"/>
        <v>0</v>
      </c>
      <c r="J69" s="104">
        <f t="shared" si="66"/>
        <v>0</v>
      </c>
      <c r="K69" s="104">
        <f t="shared" si="67"/>
        <v>0</v>
      </c>
      <c r="L69" s="104">
        <f>ROUND((G69+H69)*(1+RESUMO!$P$10),2)</f>
        <v>0</v>
      </c>
      <c r="M69" s="104">
        <f t="shared" si="68"/>
        <v>0</v>
      </c>
    </row>
    <row r="70" spans="1:13" s="45" customFormat="1" ht="19.5" customHeight="1" x14ac:dyDescent="0.25">
      <c r="A70" s="105">
        <v>5</v>
      </c>
      <c r="B70" s="126" t="s">
        <v>142</v>
      </c>
      <c r="C70" s="127"/>
      <c r="D70" s="106"/>
      <c r="E70" s="107"/>
      <c r="F70" s="95"/>
      <c r="G70" s="96"/>
      <c r="H70" s="96"/>
      <c r="I70" s="128">
        <f>SUM(I72:I75)</f>
        <v>0</v>
      </c>
      <c r="J70" s="128">
        <f t="shared" ref="J70:K70" si="69">SUM(J72:J75)</f>
        <v>0</v>
      </c>
      <c r="K70" s="128">
        <f t="shared" si="69"/>
        <v>0</v>
      </c>
      <c r="L70" s="129"/>
      <c r="M70" s="97"/>
    </row>
    <row r="71" spans="1:13" s="45" customFormat="1" ht="19.5" customHeight="1" x14ac:dyDescent="0.25">
      <c r="A71" s="108" t="s">
        <v>19</v>
      </c>
      <c r="B71" s="132" t="s">
        <v>471</v>
      </c>
      <c r="C71" s="133"/>
      <c r="D71" s="111"/>
      <c r="E71" s="112"/>
      <c r="F71" s="113"/>
      <c r="G71" s="114"/>
      <c r="H71" s="114"/>
      <c r="I71" s="114"/>
      <c r="J71" s="114"/>
      <c r="K71" s="114"/>
      <c r="L71" s="114"/>
      <c r="M71" s="114"/>
    </row>
    <row r="72" spans="1:13" s="45" customFormat="1" ht="51.75" customHeight="1" x14ac:dyDescent="0.25">
      <c r="A72" s="98" t="s">
        <v>20</v>
      </c>
      <c r="B72" s="130" t="s">
        <v>472</v>
      </c>
      <c r="C72" s="131"/>
      <c r="D72" s="101"/>
      <c r="E72" s="102" t="s">
        <v>15</v>
      </c>
      <c r="F72" s="103">
        <v>1</v>
      </c>
      <c r="G72" s="121"/>
      <c r="H72" s="121"/>
      <c r="I72" s="104">
        <f t="shared" ref="I72:I73" si="70">ROUND(F72*G72,2)</f>
        <v>0</v>
      </c>
      <c r="J72" s="104">
        <f t="shared" ref="J72:J73" si="71">ROUND(F72*H72,2)</f>
        <v>0</v>
      </c>
      <c r="K72" s="104">
        <f t="shared" ref="K72:K73" si="72">I72+J72</f>
        <v>0</v>
      </c>
      <c r="L72" s="104">
        <f>ROUND((G72+H72)*(1+RESUMO!$P$10),2)</f>
        <v>0</v>
      </c>
      <c r="M72" s="104">
        <f t="shared" ref="M72:M73" si="73">ROUND(F72*L72,2)</f>
        <v>0</v>
      </c>
    </row>
    <row r="73" spans="1:13" s="45" customFormat="1" ht="69" customHeight="1" x14ac:dyDescent="0.25">
      <c r="A73" s="98" t="s">
        <v>21</v>
      </c>
      <c r="B73" s="130" t="s">
        <v>473</v>
      </c>
      <c r="C73" s="131"/>
      <c r="D73" s="101"/>
      <c r="E73" s="102" t="s">
        <v>15</v>
      </c>
      <c r="F73" s="103">
        <v>1</v>
      </c>
      <c r="G73" s="121"/>
      <c r="H73" s="121"/>
      <c r="I73" s="104">
        <f t="shared" si="70"/>
        <v>0</v>
      </c>
      <c r="J73" s="104">
        <f t="shared" si="71"/>
        <v>0</v>
      </c>
      <c r="K73" s="104">
        <f t="shared" si="72"/>
        <v>0</v>
      </c>
      <c r="L73" s="104">
        <f>ROUND((G73+H73)*(1+RESUMO!$P$10),2)</f>
        <v>0</v>
      </c>
      <c r="M73" s="104">
        <f t="shared" si="73"/>
        <v>0</v>
      </c>
    </row>
    <row r="74" spans="1:13" s="45" customFormat="1" ht="69" customHeight="1" x14ac:dyDescent="0.25">
      <c r="A74" s="98" t="s">
        <v>22</v>
      </c>
      <c r="B74" s="130" t="s">
        <v>474</v>
      </c>
      <c r="C74" s="131"/>
      <c r="D74" s="101"/>
      <c r="E74" s="102" t="s">
        <v>15</v>
      </c>
      <c r="F74" s="103">
        <v>5</v>
      </c>
      <c r="G74" s="121"/>
      <c r="H74" s="121"/>
      <c r="I74" s="104">
        <f t="shared" ref="I74" si="74">ROUND(F74*G74,2)</f>
        <v>0</v>
      </c>
      <c r="J74" s="104">
        <f t="shared" ref="J74" si="75">ROUND(F74*H74,2)</f>
        <v>0</v>
      </c>
      <c r="K74" s="104">
        <f t="shared" ref="K74" si="76">I74+J74</f>
        <v>0</v>
      </c>
      <c r="L74" s="104">
        <f>ROUND((G74+H74)*(1+RESUMO!$P$10),2)</f>
        <v>0</v>
      </c>
      <c r="M74" s="104">
        <f t="shared" ref="M74" si="77">ROUND(F74*L74,2)</f>
        <v>0</v>
      </c>
    </row>
    <row r="75" spans="1:13" s="45" customFormat="1" ht="19.5" customHeight="1" x14ac:dyDescent="0.25">
      <c r="A75" s="98" t="s">
        <v>23</v>
      </c>
      <c r="B75" s="130" t="s">
        <v>475</v>
      </c>
      <c r="C75" s="131"/>
      <c r="D75" s="101"/>
      <c r="E75" s="102" t="s">
        <v>15</v>
      </c>
      <c r="F75" s="103">
        <v>6</v>
      </c>
      <c r="G75" s="121"/>
      <c r="H75" s="121"/>
      <c r="I75" s="104">
        <f t="shared" ref="I75" si="78">ROUND(F75*G75,2)</f>
        <v>0</v>
      </c>
      <c r="J75" s="104">
        <f t="shared" ref="J75" si="79">ROUND(F75*H75,2)</f>
        <v>0</v>
      </c>
      <c r="K75" s="104">
        <f t="shared" ref="K75" si="80">I75+J75</f>
        <v>0</v>
      </c>
      <c r="L75" s="104">
        <f>ROUND((G75+H75)*(1+RESUMO!$P$10),2)</f>
        <v>0</v>
      </c>
      <c r="M75" s="104">
        <f t="shared" ref="M75" si="81">ROUND(F75*L75,2)</f>
        <v>0</v>
      </c>
    </row>
    <row r="76" spans="1:13" ht="37.5" customHeight="1" x14ac:dyDescent="0.25">
      <c r="A76" s="115"/>
      <c r="B76" s="140"/>
      <c r="C76" s="140"/>
      <c r="D76" s="140"/>
      <c r="E76" s="140"/>
      <c r="F76" s="140"/>
      <c r="G76" s="140"/>
      <c r="H76" s="141" t="s">
        <v>195</v>
      </c>
      <c r="I76" s="142">
        <f>SUM(I9)</f>
        <v>0</v>
      </c>
      <c r="J76" s="142">
        <f>SUM(J9)</f>
        <v>0</v>
      </c>
      <c r="K76" s="142">
        <f>SUM(K9)</f>
        <v>0</v>
      </c>
      <c r="L76" s="143"/>
      <c r="M76" s="143"/>
    </row>
  </sheetData>
  <sheetProtection algorithmName="SHA-512" hashValue="Z3qEhe75xnDryPekrM6mseL2c8rtlQzQgomLEoXJr+8+ATEDqlXKQtHquxYu2YGgCXKJJ3smews3IC6oDBAiMw==" saltValue="UMh8cLLk9DFG4Q23JxKksw==" spinCount="100000" sheet="1" formatCells="0" formatColumns="0" formatRows="0" insertColumns="0"/>
  <mergeCells count="78">
    <mergeCell ref="B72:C72"/>
    <mergeCell ref="B73:C73"/>
    <mergeCell ref="B74:C74"/>
    <mergeCell ref="B75:C75"/>
    <mergeCell ref="B33:C33"/>
    <mergeCell ref="B46:C46"/>
    <mergeCell ref="B38:C38"/>
    <mergeCell ref="B59:C59"/>
    <mergeCell ref="B61:C61"/>
    <mergeCell ref="B71:C71"/>
    <mergeCell ref="B60:C60"/>
    <mergeCell ref="B41:C41"/>
    <mergeCell ref="B42:C42"/>
    <mergeCell ref="B44:C44"/>
    <mergeCell ref="B45:C45"/>
    <mergeCell ref="B48:C48"/>
    <mergeCell ref="B14:C14"/>
    <mergeCell ref="B17:C17"/>
    <mergeCell ref="B19:C19"/>
    <mergeCell ref="B20:C20"/>
    <mergeCell ref="B22:C22"/>
    <mergeCell ref="B34:C34"/>
    <mergeCell ref="B37:C37"/>
    <mergeCell ref="B36:C36"/>
    <mergeCell ref="B35:C35"/>
    <mergeCell ref="B23:C23"/>
    <mergeCell ref="B25:C25"/>
    <mergeCell ref="B26:C26"/>
    <mergeCell ref="B30:C30"/>
    <mergeCell ref="B31:C31"/>
    <mergeCell ref="B11:C11"/>
    <mergeCell ref="B12:C12"/>
    <mergeCell ref="B13:C13"/>
    <mergeCell ref="B39:C39"/>
    <mergeCell ref="B58:C58"/>
    <mergeCell ref="B51:C51"/>
    <mergeCell ref="B52:C52"/>
    <mergeCell ref="B53:C53"/>
    <mergeCell ref="B54:C54"/>
    <mergeCell ref="B55:C55"/>
    <mergeCell ref="B56:C56"/>
    <mergeCell ref="B57:C57"/>
    <mergeCell ref="B43:C43"/>
    <mergeCell ref="B21:C21"/>
    <mergeCell ref="B24:C24"/>
    <mergeCell ref="B40:C40"/>
    <mergeCell ref="B16:C16"/>
    <mergeCell ref="B69:C69"/>
    <mergeCell ref="B27:C27"/>
    <mergeCell ref="B64:C64"/>
    <mergeCell ref="B65:C65"/>
    <mergeCell ref="B66:C66"/>
    <mergeCell ref="B67:C67"/>
    <mergeCell ref="B68:C68"/>
    <mergeCell ref="B49:C49"/>
    <mergeCell ref="B50:C50"/>
    <mergeCell ref="B47:C47"/>
    <mergeCell ref="B62:C62"/>
    <mergeCell ref="B63:C63"/>
    <mergeCell ref="B32:C32"/>
    <mergeCell ref="B28:C28"/>
    <mergeCell ref="B29:C29"/>
    <mergeCell ref="B8:C8"/>
    <mergeCell ref="B10:C10"/>
    <mergeCell ref="B18:C18"/>
    <mergeCell ref="B70:C70"/>
    <mergeCell ref="A1:B7"/>
    <mergeCell ref="C1:M1"/>
    <mergeCell ref="C2:L2"/>
    <mergeCell ref="C3:L3"/>
    <mergeCell ref="C4:G4"/>
    <mergeCell ref="H4:K4"/>
    <mergeCell ref="C5:G5"/>
    <mergeCell ref="H5:K5"/>
    <mergeCell ref="C6:K6"/>
    <mergeCell ref="L6:M7"/>
    <mergeCell ref="C7:K7"/>
    <mergeCell ref="B15:C15"/>
  </mergeCells>
  <printOptions horizontalCentered="1"/>
  <pageMargins left="0.25" right="0.25" top="0.75" bottom="0.75" header="0.3" footer="0.3"/>
  <pageSetup paperSize="9" scale="45" fitToHeight="0" orientation="landscape" horizontalDpi="4294967293" verticalDpi="4294967293" r:id="rId1"/>
  <headerFooter alignWithMargins="0">
    <oddFooter>&amp;R&amp;P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M54"/>
  <sheetViews>
    <sheetView showGridLines="0" zoomScaleNormal="100" zoomScaleSheetLayoutView="55" workbookViewId="0">
      <selection sqref="A1:B7"/>
    </sheetView>
  </sheetViews>
  <sheetFormatPr defaultColWidth="6.7109375" defaultRowHeight="18" customHeight="1" x14ac:dyDescent="0.25"/>
  <cols>
    <col min="1" max="1" width="11.42578125" style="25" customWidth="1"/>
    <col min="2" max="2" width="47.140625" style="25" customWidth="1"/>
    <col min="3" max="3" width="47.140625" style="119" customWidth="1"/>
    <col min="4" max="4" width="28.5703125" style="25" customWidth="1"/>
    <col min="5" max="6" width="14.28515625" style="25" customWidth="1"/>
    <col min="7" max="7" width="20" style="25" customWidth="1"/>
    <col min="8" max="8" width="20" style="120" customWidth="1"/>
    <col min="9" max="11" width="22.85546875" style="25" customWidth="1"/>
    <col min="12" max="13" width="20" style="25" customWidth="1"/>
    <col min="14" max="14" width="29" style="25" customWidth="1"/>
    <col min="15" max="16384" width="6.7109375" style="25"/>
  </cols>
  <sheetData>
    <row r="1" spans="1:13" ht="19.5" customHeight="1" x14ac:dyDescent="0.25">
      <c r="A1" s="9" t="s">
        <v>174</v>
      </c>
      <c r="B1" s="10"/>
      <c r="C1" s="61" t="s">
        <v>175</v>
      </c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ht="19.5" customHeight="1" x14ac:dyDescent="0.25">
      <c r="A2" s="11"/>
      <c r="B2" s="12"/>
      <c r="C2" s="64" t="s">
        <v>176</v>
      </c>
      <c r="D2" s="65"/>
      <c r="E2" s="65"/>
      <c r="F2" s="65"/>
      <c r="G2" s="65"/>
      <c r="H2" s="65"/>
      <c r="I2" s="65"/>
      <c r="J2" s="65"/>
      <c r="K2" s="65"/>
      <c r="L2" s="66"/>
      <c r="M2" s="67" t="s">
        <v>1</v>
      </c>
    </row>
    <row r="3" spans="1:13" ht="19.5" customHeight="1" x14ac:dyDescent="0.25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15"/>
      <c r="M3" s="4"/>
    </row>
    <row r="4" spans="1:13" ht="19.5" customHeight="1" x14ac:dyDescent="0.25">
      <c r="A4" s="11"/>
      <c r="B4" s="12"/>
      <c r="C4" s="64" t="s">
        <v>3</v>
      </c>
      <c r="D4" s="65"/>
      <c r="E4" s="65"/>
      <c r="F4" s="65"/>
      <c r="G4" s="66"/>
      <c r="H4" s="64" t="s">
        <v>5</v>
      </c>
      <c r="I4" s="65"/>
      <c r="J4" s="65"/>
      <c r="K4" s="66"/>
      <c r="L4" s="67" t="s">
        <v>2</v>
      </c>
      <c r="M4" s="68" t="s">
        <v>10</v>
      </c>
    </row>
    <row r="5" spans="1:13" ht="19.5" customHeight="1" x14ac:dyDescent="0.3">
      <c r="A5" s="11"/>
      <c r="B5" s="12"/>
      <c r="C5" s="69" t="s">
        <v>236</v>
      </c>
      <c r="D5" s="70"/>
      <c r="E5" s="70"/>
      <c r="F5" s="70"/>
      <c r="G5" s="71"/>
      <c r="H5" s="72" t="s">
        <v>476</v>
      </c>
      <c r="I5" s="73"/>
      <c r="J5" s="73"/>
      <c r="K5" s="74"/>
      <c r="L5" s="75">
        <v>0</v>
      </c>
      <c r="M5" s="76" t="s">
        <v>233</v>
      </c>
    </row>
    <row r="6" spans="1:13" ht="19.5" customHeight="1" x14ac:dyDescent="0.25">
      <c r="A6" s="11"/>
      <c r="B6" s="12"/>
      <c r="C6" s="64" t="s">
        <v>0</v>
      </c>
      <c r="D6" s="65"/>
      <c r="E6" s="65"/>
      <c r="F6" s="65"/>
      <c r="G6" s="65"/>
      <c r="H6" s="65"/>
      <c r="I6" s="65"/>
      <c r="J6" s="65"/>
      <c r="K6" s="65"/>
      <c r="L6" s="77" t="s">
        <v>177</v>
      </c>
      <c r="M6" s="78"/>
    </row>
    <row r="7" spans="1:13" ht="19.5" customHeight="1" x14ac:dyDescent="0.25">
      <c r="A7" s="11"/>
      <c r="B7" s="12"/>
      <c r="C7" s="79" t="s">
        <v>477</v>
      </c>
      <c r="D7" s="80"/>
      <c r="E7" s="80"/>
      <c r="F7" s="80"/>
      <c r="G7" s="80"/>
      <c r="H7" s="80"/>
      <c r="I7" s="80"/>
      <c r="J7" s="80"/>
      <c r="K7" s="80"/>
      <c r="L7" s="81"/>
      <c r="M7" s="82"/>
    </row>
    <row r="8" spans="1:13" ht="86.25" customHeight="1" x14ac:dyDescent="0.25">
      <c r="A8" s="83" t="s">
        <v>8</v>
      </c>
      <c r="B8" s="84" t="s">
        <v>4</v>
      </c>
      <c r="C8" s="84"/>
      <c r="D8" s="83" t="s">
        <v>7</v>
      </c>
      <c r="E8" s="83" t="s">
        <v>6</v>
      </c>
      <c r="F8" s="83" t="s">
        <v>178</v>
      </c>
      <c r="G8" s="85" t="s">
        <v>179</v>
      </c>
      <c r="H8" s="83" t="s">
        <v>180</v>
      </c>
      <c r="I8" s="83" t="s">
        <v>181</v>
      </c>
      <c r="J8" s="83" t="s">
        <v>182</v>
      </c>
      <c r="K8" s="83" t="s">
        <v>183</v>
      </c>
      <c r="L8" s="83" t="s">
        <v>184</v>
      </c>
      <c r="M8" s="83" t="s">
        <v>185</v>
      </c>
    </row>
    <row r="9" spans="1:13" s="45" customFormat="1" ht="19.5" customHeight="1" x14ac:dyDescent="0.25">
      <c r="A9" s="86" t="s">
        <v>478</v>
      </c>
      <c r="B9" s="87"/>
      <c r="C9" s="87"/>
      <c r="D9" s="87"/>
      <c r="E9" s="87"/>
      <c r="F9" s="87"/>
      <c r="G9" s="87"/>
      <c r="H9" s="87"/>
      <c r="I9" s="88">
        <f>SUM(I10,I21,I23,I42)</f>
        <v>0</v>
      </c>
      <c r="J9" s="88">
        <f t="shared" ref="J9:K9" si="0">SUM(J10,J21,J23,J42)</f>
        <v>0</v>
      </c>
      <c r="K9" s="88">
        <f t="shared" si="0"/>
        <v>0</v>
      </c>
      <c r="L9" s="89"/>
      <c r="M9" s="89"/>
    </row>
    <row r="10" spans="1:13" s="45" customFormat="1" ht="19.5" customHeight="1" x14ac:dyDescent="0.25">
      <c r="A10" s="90">
        <v>1</v>
      </c>
      <c r="B10" s="91" t="s">
        <v>306</v>
      </c>
      <c r="C10" s="92"/>
      <c r="D10" s="93"/>
      <c r="E10" s="94"/>
      <c r="F10" s="95"/>
      <c r="G10" s="96"/>
      <c r="H10" s="96"/>
      <c r="I10" s="88">
        <f>SUM(I11:I20)</f>
        <v>0</v>
      </c>
      <c r="J10" s="88">
        <f t="shared" ref="J10:K10" si="1">SUM(J11:J20)</f>
        <v>0</v>
      </c>
      <c r="K10" s="88">
        <f t="shared" si="1"/>
        <v>0</v>
      </c>
      <c r="L10" s="97"/>
      <c r="M10" s="97"/>
    </row>
    <row r="11" spans="1:13" s="45" customFormat="1" ht="19.5" customHeight="1" x14ac:dyDescent="0.25">
      <c r="A11" s="98" t="s">
        <v>11</v>
      </c>
      <c r="B11" s="99" t="s">
        <v>479</v>
      </c>
      <c r="C11" s="100"/>
      <c r="D11" s="101"/>
      <c r="E11" s="102" t="s">
        <v>480</v>
      </c>
      <c r="F11" s="103">
        <v>80</v>
      </c>
      <c r="G11" s="121"/>
      <c r="H11" s="121"/>
      <c r="I11" s="104">
        <f>ROUND(F11*G11,2)</f>
        <v>0</v>
      </c>
      <c r="J11" s="104">
        <f>ROUND(F11*H11,2)</f>
        <v>0</v>
      </c>
      <c r="K11" s="104">
        <f>I11+J11</f>
        <v>0</v>
      </c>
      <c r="L11" s="104">
        <f>ROUND((G11+H11)*(1+RESUMO!$P$11),2)</f>
        <v>0</v>
      </c>
      <c r="M11" s="104">
        <f>ROUND(F11*L11,2)</f>
        <v>0</v>
      </c>
    </row>
    <row r="12" spans="1:13" s="45" customFormat="1" ht="19.5" customHeight="1" x14ac:dyDescent="0.25">
      <c r="A12" s="98" t="s">
        <v>39</v>
      </c>
      <c r="B12" s="99" t="s">
        <v>481</v>
      </c>
      <c r="C12" s="100"/>
      <c r="D12" s="101"/>
      <c r="E12" s="102" t="s">
        <v>480</v>
      </c>
      <c r="F12" s="103">
        <v>80</v>
      </c>
      <c r="G12" s="121"/>
      <c r="H12" s="121"/>
      <c r="I12" s="104">
        <f>ROUND(F12*G12,2)</f>
        <v>0</v>
      </c>
      <c r="J12" s="104">
        <f>ROUND(F12*H12,2)</f>
        <v>0</v>
      </c>
      <c r="K12" s="104">
        <f>I12+J12</f>
        <v>0</v>
      </c>
      <c r="L12" s="104">
        <f>ROUND((G12+H12)*(1+RESUMO!$P$11),2)</f>
        <v>0</v>
      </c>
      <c r="M12" s="104">
        <f>ROUND(F12*L12,2)</f>
        <v>0</v>
      </c>
    </row>
    <row r="13" spans="1:13" s="45" customFormat="1" ht="34.5" customHeight="1" x14ac:dyDescent="0.25">
      <c r="A13" s="98" t="s">
        <v>40</v>
      </c>
      <c r="B13" s="99" t="s">
        <v>482</v>
      </c>
      <c r="C13" s="100"/>
      <c r="D13" s="101"/>
      <c r="E13" s="102" t="s">
        <v>480</v>
      </c>
      <c r="F13" s="103">
        <v>40</v>
      </c>
      <c r="G13" s="121"/>
      <c r="H13" s="121"/>
      <c r="I13" s="104">
        <f t="shared" ref="I13:I20" si="2">ROUND(F13*G13,2)</f>
        <v>0</v>
      </c>
      <c r="J13" s="104">
        <f t="shared" ref="J13:J20" si="3">ROUND(F13*H13,2)</f>
        <v>0</v>
      </c>
      <c r="K13" s="104">
        <f t="shared" ref="K13:K20" si="4">I13+J13</f>
        <v>0</v>
      </c>
      <c r="L13" s="104">
        <f>ROUND((G13+H13)*(1+RESUMO!$P$11),2)</f>
        <v>0</v>
      </c>
      <c r="M13" s="104">
        <f t="shared" ref="M13:M20" si="5">ROUND(F13*L13,2)</f>
        <v>0</v>
      </c>
    </row>
    <row r="14" spans="1:13" s="45" customFormat="1" ht="19.5" customHeight="1" x14ac:dyDescent="0.25">
      <c r="A14" s="98" t="s">
        <v>41</v>
      </c>
      <c r="B14" s="99" t="s">
        <v>483</v>
      </c>
      <c r="C14" s="100"/>
      <c r="D14" s="101"/>
      <c r="E14" s="102" t="s">
        <v>484</v>
      </c>
      <c r="F14" s="103">
        <v>2</v>
      </c>
      <c r="G14" s="121"/>
      <c r="H14" s="121"/>
      <c r="I14" s="104">
        <f t="shared" si="2"/>
        <v>0</v>
      </c>
      <c r="J14" s="104">
        <f t="shared" si="3"/>
        <v>0</v>
      </c>
      <c r="K14" s="104">
        <f t="shared" si="4"/>
        <v>0</v>
      </c>
      <c r="L14" s="104">
        <f>ROUND((G14+H14)*(1+RESUMO!$P$11),2)</f>
        <v>0</v>
      </c>
      <c r="M14" s="104">
        <f t="shared" si="5"/>
        <v>0</v>
      </c>
    </row>
    <row r="15" spans="1:13" s="45" customFormat="1" ht="19.5" customHeight="1" x14ac:dyDescent="0.25">
      <c r="A15" s="98" t="s">
        <v>42</v>
      </c>
      <c r="B15" s="99" t="s">
        <v>485</v>
      </c>
      <c r="C15" s="100"/>
      <c r="D15" s="101"/>
      <c r="E15" s="102" t="s">
        <v>32</v>
      </c>
      <c r="F15" s="103">
        <v>4</v>
      </c>
      <c r="G15" s="121"/>
      <c r="H15" s="121"/>
      <c r="I15" s="104">
        <f t="shared" si="2"/>
        <v>0</v>
      </c>
      <c r="J15" s="104">
        <f t="shared" si="3"/>
        <v>0</v>
      </c>
      <c r="K15" s="104">
        <f t="shared" si="4"/>
        <v>0</v>
      </c>
      <c r="L15" s="104">
        <f>ROUND((G15+H15)*(1+RESUMO!$P$11),2)</f>
        <v>0</v>
      </c>
      <c r="M15" s="104">
        <f t="shared" si="5"/>
        <v>0</v>
      </c>
    </row>
    <row r="16" spans="1:13" s="45" customFormat="1" ht="19.5" customHeight="1" x14ac:dyDescent="0.25">
      <c r="A16" s="98" t="s">
        <v>43</v>
      </c>
      <c r="B16" s="99" t="s">
        <v>486</v>
      </c>
      <c r="C16" s="100"/>
      <c r="D16" s="101"/>
      <c r="E16" s="102" t="s">
        <v>480</v>
      </c>
      <c r="F16" s="103">
        <v>20</v>
      </c>
      <c r="G16" s="121"/>
      <c r="H16" s="121"/>
      <c r="I16" s="104">
        <f t="shared" si="2"/>
        <v>0</v>
      </c>
      <c r="J16" s="104">
        <f t="shared" si="3"/>
        <v>0</v>
      </c>
      <c r="K16" s="104">
        <f t="shared" si="4"/>
        <v>0</v>
      </c>
      <c r="L16" s="104">
        <f>ROUND((G16+H16)*(1+RESUMO!$P$11),2)</f>
        <v>0</v>
      </c>
      <c r="M16" s="104">
        <f t="shared" si="5"/>
        <v>0</v>
      </c>
    </row>
    <row r="17" spans="1:13" s="45" customFormat="1" ht="19.5" customHeight="1" x14ac:dyDescent="0.25">
      <c r="A17" s="98" t="s">
        <v>44</v>
      </c>
      <c r="B17" s="99" t="s">
        <v>487</v>
      </c>
      <c r="C17" s="100"/>
      <c r="D17" s="101"/>
      <c r="E17" s="102" t="s">
        <v>480</v>
      </c>
      <c r="F17" s="103">
        <v>8</v>
      </c>
      <c r="G17" s="121"/>
      <c r="H17" s="121"/>
      <c r="I17" s="104">
        <f t="shared" si="2"/>
        <v>0</v>
      </c>
      <c r="J17" s="104">
        <f t="shared" si="3"/>
        <v>0</v>
      </c>
      <c r="K17" s="104">
        <f t="shared" si="4"/>
        <v>0</v>
      </c>
      <c r="L17" s="104">
        <f>ROUND((G17+H17)*(1+RESUMO!$P$11),2)</f>
        <v>0</v>
      </c>
      <c r="M17" s="104">
        <f t="shared" si="5"/>
        <v>0</v>
      </c>
    </row>
    <row r="18" spans="1:13" s="45" customFormat="1" ht="19.5" customHeight="1" x14ac:dyDescent="0.25">
      <c r="A18" s="98" t="s">
        <v>45</v>
      </c>
      <c r="B18" s="99" t="s">
        <v>488</v>
      </c>
      <c r="C18" s="100"/>
      <c r="D18" s="101"/>
      <c r="E18" s="102" t="s">
        <v>14</v>
      </c>
      <c r="F18" s="103">
        <v>24</v>
      </c>
      <c r="G18" s="121"/>
      <c r="H18" s="121"/>
      <c r="I18" s="104">
        <f t="shared" si="2"/>
        <v>0</v>
      </c>
      <c r="J18" s="104">
        <f t="shared" si="3"/>
        <v>0</v>
      </c>
      <c r="K18" s="104">
        <f t="shared" si="4"/>
        <v>0</v>
      </c>
      <c r="L18" s="104">
        <f>ROUND((G18+H18)*(1+RESUMO!$P$11),2)</f>
        <v>0</v>
      </c>
      <c r="M18" s="104">
        <f t="shared" si="5"/>
        <v>0</v>
      </c>
    </row>
    <row r="19" spans="1:13" s="45" customFormat="1" ht="34.5" customHeight="1" x14ac:dyDescent="0.25">
      <c r="A19" s="98" t="s">
        <v>46</v>
      </c>
      <c r="B19" s="99" t="s">
        <v>489</v>
      </c>
      <c r="C19" s="100"/>
      <c r="D19" s="101"/>
      <c r="E19" s="102" t="s">
        <v>480</v>
      </c>
      <c r="F19" s="103">
        <v>8</v>
      </c>
      <c r="G19" s="121"/>
      <c r="H19" s="121"/>
      <c r="I19" s="104">
        <f t="shared" si="2"/>
        <v>0</v>
      </c>
      <c r="J19" s="104">
        <f t="shared" si="3"/>
        <v>0</v>
      </c>
      <c r="K19" s="104">
        <f t="shared" si="4"/>
        <v>0</v>
      </c>
      <c r="L19" s="104">
        <f>ROUND((G19+H19)*(1+RESUMO!$P$11),2)</f>
        <v>0</v>
      </c>
      <c r="M19" s="104">
        <f t="shared" si="5"/>
        <v>0</v>
      </c>
    </row>
    <row r="20" spans="1:13" s="45" customFormat="1" ht="19.5" customHeight="1" x14ac:dyDescent="0.25">
      <c r="A20" s="98" t="s">
        <v>163</v>
      </c>
      <c r="B20" s="99" t="s">
        <v>490</v>
      </c>
      <c r="C20" s="100"/>
      <c r="D20" s="101"/>
      <c r="E20" s="102" t="s">
        <v>484</v>
      </c>
      <c r="F20" s="103">
        <v>40</v>
      </c>
      <c r="G20" s="121"/>
      <c r="H20" s="121"/>
      <c r="I20" s="104">
        <f t="shared" si="2"/>
        <v>0</v>
      </c>
      <c r="J20" s="104">
        <f t="shared" si="3"/>
        <v>0</v>
      </c>
      <c r="K20" s="104">
        <f t="shared" si="4"/>
        <v>0</v>
      </c>
      <c r="L20" s="104">
        <f>ROUND((G20+H20)*(1+RESUMO!$P$11),2)</f>
        <v>0</v>
      </c>
      <c r="M20" s="104">
        <f t="shared" si="5"/>
        <v>0</v>
      </c>
    </row>
    <row r="21" spans="1:13" s="45" customFormat="1" ht="19.5" customHeight="1" x14ac:dyDescent="0.25">
      <c r="A21" s="105">
        <v>2</v>
      </c>
      <c r="B21" s="91" t="s">
        <v>491</v>
      </c>
      <c r="C21" s="92"/>
      <c r="D21" s="106"/>
      <c r="E21" s="107"/>
      <c r="F21" s="95"/>
      <c r="G21" s="96"/>
      <c r="H21" s="96"/>
      <c r="I21" s="88">
        <f>SUM(I22)</f>
        <v>0</v>
      </c>
      <c r="J21" s="88">
        <f t="shared" ref="J21:K21" si="6">SUM(J22)</f>
        <v>0</v>
      </c>
      <c r="K21" s="88">
        <f t="shared" si="6"/>
        <v>0</v>
      </c>
      <c r="L21" s="97"/>
      <c r="M21" s="97"/>
    </row>
    <row r="22" spans="1:13" s="45" customFormat="1" ht="34.5" customHeight="1" x14ac:dyDescent="0.25">
      <c r="A22" s="98" t="s">
        <v>12</v>
      </c>
      <c r="B22" s="99" t="s">
        <v>492</v>
      </c>
      <c r="C22" s="100"/>
      <c r="D22" s="101"/>
      <c r="E22" s="102" t="s">
        <v>15</v>
      </c>
      <c r="F22" s="103">
        <v>1</v>
      </c>
      <c r="G22" s="121"/>
      <c r="H22" s="121"/>
      <c r="I22" s="104">
        <f t="shared" ref="I22" si="7">ROUND(F22*G22,2)</f>
        <v>0</v>
      </c>
      <c r="J22" s="104">
        <f t="shared" ref="J22" si="8">ROUND(F22*H22,2)</f>
        <v>0</v>
      </c>
      <c r="K22" s="104">
        <f t="shared" ref="K22" si="9">I22+J22</f>
        <v>0</v>
      </c>
      <c r="L22" s="104">
        <f>ROUND((G22+H22)*(1+RESUMO!$P$11),2)</f>
        <v>0</v>
      </c>
      <c r="M22" s="104">
        <f t="shared" ref="M22" si="10">ROUND(F22*L22,2)</f>
        <v>0</v>
      </c>
    </row>
    <row r="23" spans="1:13" s="45" customFormat="1" ht="19.5" customHeight="1" x14ac:dyDescent="0.25">
      <c r="A23" s="105">
        <v>3</v>
      </c>
      <c r="B23" s="91" t="s">
        <v>493</v>
      </c>
      <c r="C23" s="92"/>
      <c r="D23" s="106"/>
      <c r="E23" s="107"/>
      <c r="F23" s="95"/>
      <c r="G23" s="96"/>
      <c r="H23" s="96"/>
      <c r="I23" s="88">
        <f>SUM(I25:I31,I33:I34,I36:I37,I39:I41)</f>
        <v>0</v>
      </c>
      <c r="J23" s="88">
        <f t="shared" ref="J23:K23" si="11">SUM(J25:J31,J33:J34,J36:J37,J39:J41)</f>
        <v>0</v>
      </c>
      <c r="K23" s="88">
        <f t="shared" si="11"/>
        <v>0</v>
      </c>
      <c r="L23" s="97"/>
      <c r="M23" s="97"/>
    </row>
    <row r="24" spans="1:13" s="45" customFormat="1" ht="19.5" customHeight="1" x14ac:dyDescent="0.25">
      <c r="A24" s="108" t="s">
        <v>13</v>
      </c>
      <c r="B24" s="109" t="s">
        <v>494</v>
      </c>
      <c r="C24" s="110"/>
      <c r="D24" s="111"/>
      <c r="E24" s="112"/>
      <c r="F24" s="113"/>
      <c r="G24" s="114"/>
      <c r="H24" s="114"/>
      <c r="I24" s="114"/>
      <c r="J24" s="114"/>
      <c r="K24" s="114"/>
      <c r="L24" s="114"/>
      <c r="M24" s="114"/>
    </row>
    <row r="25" spans="1:13" s="45" customFormat="1" ht="19.5" customHeight="1" x14ac:dyDescent="0.25">
      <c r="A25" s="98" t="s">
        <v>37</v>
      </c>
      <c r="B25" s="99" t="s">
        <v>495</v>
      </c>
      <c r="C25" s="100"/>
      <c r="D25" s="101" t="s">
        <v>496</v>
      </c>
      <c r="E25" s="102" t="s">
        <v>14</v>
      </c>
      <c r="F25" s="103">
        <v>24</v>
      </c>
      <c r="G25" s="121"/>
      <c r="H25" s="121"/>
      <c r="I25" s="104">
        <f t="shared" ref="I25" si="12">ROUND(F25*G25,2)</f>
        <v>0</v>
      </c>
      <c r="J25" s="104">
        <f t="shared" ref="J25" si="13">ROUND(F25*H25,2)</f>
        <v>0</v>
      </c>
      <c r="K25" s="104">
        <f t="shared" ref="K25" si="14">I25+J25</f>
        <v>0</v>
      </c>
      <c r="L25" s="104">
        <f>ROUND((G25+H25)*(1+RESUMO!$P$11),2)</f>
        <v>0</v>
      </c>
      <c r="M25" s="104">
        <f t="shared" ref="M25" si="15">ROUND(F25*L25,2)</f>
        <v>0</v>
      </c>
    </row>
    <row r="26" spans="1:13" s="45" customFormat="1" ht="34.5" customHeight="1" x14ac:dyDescent="0.25">
      <c r="A26" s="98" t="s">
        <v>52</v>
      </c>
      <c r="B26" s="99" t="s">
        <v>497</v>
      </c>
      <c r="C26" s="100"/>
      <c r="D26" s="101" t="s">
        <v>496</v>
      </c>
      <c r="E26" s="102" t="s">
        <v>498</v>
      </c>
      <c r="F26" s="103">
        <v>12</v>
      </c>
      <c r="G26" s="121"/>
      <c r="H26" s="121"/>
      <c r="I26" s="104">
        <f t="shared" ref="I26:I31" si="16">ROUND(F26*G26,2)</f>
        <v>0</v>
      </c>
      <c r="J26" s="104">
        <f t="shared" ref="J26:J31" si="17">ROUND(F26*H26,2)</f>
        <v>0</v>
      </c>
      <c r="K26" s="104">
        <f t="shared" ref="K26:K31" si="18">I26+J26</f>
        <v>0</v>
      </c>
      <c r="L26" s="104">
        <f>ROUND((G26+H26)*(1+RESUMO!$P$11),2)</f>
        <v>0</v>
      </c>
      <c r="M26" s="104">
        <f t="shared" ref="M26:M31" si="19">ROUND(F26*L26,2)</f>
        <v>0</v>
      </c>
    </row>
    <row r="27" spans="1:13" s="45" customFormat="1" ht="19.5" customHeight="1" x14ac:dyDescent="0.25">
      <c r="A27" s="98" t="s">
        <v>53</v>
      </c>
      <c r="B27" s="99" t="s">
        <v>499</v>
      </c>
      <c r="C27" s="100"/>
      <c r="D27" s="101" t="s">
        <v>500</v>
      </c>
      <c r="E27" s="102" t="s">
        <v>498</v>
      </c>
      <c r="F27" s="103">
        <v>8</v>
      </c>
      <c r="G27" s="121"/>
      <c r="H27" s="121"/>
      <c r="I27" s="104">
        <f t="shared" si="16"/>
        <v>0</v>
      </c>
      <c r="J27" s="104">
        <f t="shared" si="17"/>
        <v>0</v>
      </c>
      <c r="K27" s="104">
        <f t="shared" si="18"/>
        <v>0</v>
      </c>
      <c r="L27" s="104">
        <f>ROUND((G27+H27)*(1+RESUMO!$P$11),2)</f>
        <v>0</v>
      </c>
      <c r="M27" s="104">
        <f t="shared" si="19"/>
        <v>0</v>
      </c>
    </row>
    <row r="28" spans="1:13" s="45" customFormat="1" ht="19.5" customHeight="1" x14ac:dyDescent="0.25">
      <c r="A28" s="98" t="s">
        <v>54</v>
      </c>
      <c r="B28" s="99" t="s">
        <v>501</v>
      </c>
      <c r="C28" s="100"/>
      <c r="D28" s="101" t="s">
        <v>502</v>
      </c>
      <c r="E28" s="102" t="s">
        <v>498</v>
      </c>
      <c r="F28" s="103">
        <v>6</v>
      </c>
      <c r="G28" s="121"/>
      <c r="H28" s="121"/>
      <c r="I28" s="104">
        <f t="shared" si="16"/>
        <v>0</v>
      </c>
      <c r="J28" s="104">
        <f t="shared" si="17"/>
        <v>0</v>
      </c>
      <c r="K28" s="104">
        <f t="shared" si="18"/>
        <v>0</v>
      </c>
      <c r="L28" s="104">
        <f>ROUND((G28+H28)*(1+RESUMO!$P$11),2)</f>
        <v>0</v>
      </c>
      <c r="M28" s="104">
        <f t="shared" si="19"/>
        <v>0</v>
      </c>
    </row>
    <row r="29" spans="1:13" s="45" customFormat="1" ht="19.5" customHeight="1" x14ac:dyDescent="0.25">
      <c r="A29" s="98" t="s">
        <v>90</v>
      </c>
      <c r="B29" s="99" t="s">
        <v>503</v>
      </c>
      <c r="C29" s="100"/>
      <c r="D29" s="101" t="s">
        <v>496</v>
      </c>
      <c r="E29" s="102" t="s">
        <v>498</v>
      </c>
      <c r="F29" s="103">
        <v>3</v>
      </c>
      <c r="G29" s="121"/>
      <c r="H29" s="121"/>
      <c r="I29" s="104">
        <f t="shared" si="16"/>
        <v>0</v>
      </c>
      <c r="J29" s="104">
        <f t="shared" si="17"/>
        <v>0</v>
      </c>
      <c r="K29" s="104">
        <f t="shared" si="18"/>
        <v>0</v>
      </c>
      <c r="L29" s="104">
        <f>ROUND((G29+H29)*(1+RESUMO!$P$11),2)</f>
        <v>0</v>
      </c>
      <c r="M29" s="104">
        <f t="shared" si="19"/>
        <v>0</v>
      </c>
    </row>
    <row r="30" spans="1:13" s="45" customFormat="1" ht="19.5" customHeight="1" x14ac:dyDescent="0.25">
      <c r="A30" s="98" t="s">
        <v>130</v>
      </c>
      <c r="B30" s="99" t="s">
        <v>504</v>
      </c>
      <c r="C30" s="100"/>
      <c r="D30" s="101" t="s">
        <v>496</v>
      </c>
      <c r="E30" s="102" t="s">
        <v>498</v>
      </c>
      <c r="F30" s="103">
        <v>8</v>
      </c>
      <c r="G30" s="121"/>
      <c r="H30" s="121"/>
      <c r="I30" s="104">
        <f t="shared" si="16"/>
        <v>0</v>
      </c>
      <c r="J30" s="104">
        <f t="shared" si="17"/>
        <v>0</v>
      </c>
      <c r="K30" s="104">
        <f t="shared" si="18"/>
        <v>0</v>
      </c>
      <c r="L30" s="104">
        <f>ROUND((G30+H30)*(1+RESUMO!$P$11),2)</f>
        <v>0</v>
      </c>
      <c r="M30" s="104">
        <f t="shared" si="19"/>
        <v>0</v>
      </c>
    </row>
    <row r="31" spans="1:13" s="45" customFormat="1" ht="34.5" customHeight="1" x14ac:dyDescent="0.25">
      <c r="A31" s="98" t="s">
        <v>129</v>
      </c>
      <c r="B31" s="99" t="s">
        <v>505</v>
      </c>
      <c r="C31" s="100"/>
      <c r="D31" s="101" t="s">
        <v>496</v>
      </c>
      <c r="E31" s="102" t="s">
        <v>498</v>
      </c>
      <c r="F31" s="103">
        <v>8</v>
      </c>
      <c r="G31" s="121"/>
      <c r="H31" s="121"/>
      <c r="I31" s="104">
        <f t="shared" si="16"/>
        <v>0</v>
      </c>
      <c r="J31" s="104">
        <f t="shared" si="17"/>
        <v>0</v>
      </c>
      <c r="K31" s="104">
        <f t="shared" si="18"/>
        <v>0</v>
      </c>
      <c r="L31" s="104">
        <f>ROUND((G31+H31)*(1+RESUMO!$P$11),2)</f>
        <v>0</v>
      </c>
      <c r="M31" s="104">
        <f t="shared" si="19"/>
        <v>0</v>
      </c>
    </row>
    <row r="32" spans="1:13" s="45" customFormat="1" ht="19.5" customHeight="1" x14ac:dyDescent="0.25">
      <c r="A32" s="108" t="s">
        <v>18</v>
      </c>
      <c r="B32" s="109" t="s">
        <v>506</v>
      </c>
      <c r="C32" s="110"/>
      <c r="D32" s="111"/>
      <c r="E32" s="112"/>
      <c r="F32" s="113"/>
      <c r="G32" s="114"/>
      <c r="H32" s="114"/>
      <c r="I32" s="114"/>
      <c r="J32" s="114"/>
      <c r="K32" s="114"/>
      <c r="L32" s="114"/>
      <c r="M32" s="114"/>
    </row>
    <row r="33" spans="1:13" s="45" customFormat="1" ht="34.5" customHeight="1" x14ac:dyDescent="0.25">
      <c r="A33" s="98" t="s">
        <v>38</v>
      </c>
      <c r="B33" s="99" t="s">
        <v>507</v>
      </c>
      <c r="C33" s="100"/>
      <c r="D33" s="101" t="s">
        <v>502</v>
      </c>
      <c r="E33" s="102" t="s">
        <v>498</v>
      </c>
      <c r="F33" s="103">
        <v>4</v>
      </c>
      <c r="G33" s="121"/>
      <c r="H33" s="121"/>
      <c r="I33" s="104">
        <f t="shared" ref="I33:I37" si="20">ROUND(F33*G33,2)</f>
        <v>0</v>
      </c>
      <c r="J33" s="104">
        <f t="shared" ref="J33:J37" si="21">ROUND(F33*H33,2)</f>
        <v>0</v>
      </c>
      <c r="K33" s="104">
        <f t="shared" ref="K33:K37" si="22">I33+J33</f>
        <v>0</v>
      </c>
      <c r="L33" s="104">
        <f>ROUND((G33+H33)*(1+RESUMO!$P$11),2)</f>
        <v>0</v>
      </c>
      <c r="M33" s="104">
        <f t="shared" ref="M33:M37" si="23">ROUND(F33*L33,2)</f>
        <v>0</v>
      </c>
    </row>
    <row r="34" spans="1:13" s="45" customFormat="1" ht="19.5" customHeight="1" x14ac:dyDescent="0.25">
      <c r="A34" s="98" t="s">
        <v>91</v>
      </c>
      <c r="B34" s="99" t="s">
        <v>508</v>
      </c>
      <c r="C34" s="100"/>
      <c r="D34" s="101" t="s">
        <v>496</v>
      </c>
      <c r="E34" s="102" t="s">
        <v>498</v>
      </c>
      <c r="F34" s="103">
        <v>2</v>
      </c>
      <c r="G34" s="121"/>
      <c r="H34" s="121"/>
      <c r="I34" s="104">
        <f t="shared" si="20"/>
        <v>0</v>
      </c>
      <c r="J34" s="104">
        <f t="shared" si="21"/>
        <v>0</v>
      </c>
      <c r="K34" s="104">
        <f t="shared" si="22"/>
        <v>0</v>
      </c>
      <c r="L34" s="104">
        <f>ROUND((G34+H34)*(1+RESUMO!$P$11),2)</f>
        <v>0</v>
      </c>
      <c r="M34" s="104">
        <f t="shared" si="23"/>
        <v>0</v>
      </c>
    </row>
    <row r="35" spans="1:13" s="45" customFormat="1" ht="19.5" customHeight="1" x14ac:dyDescent="0.25">
      <c r="A35" s="108" t="s">
        <v>92</v>
      </c>
      <c r="B35" s="109" t="s">
        <v>509</v>
      </c>
      <c r="C35" s="110"/>
      <c r="D35" s="111"/>
      <c r="E35" s="112"/>
      <c r="F35" s="113"/>
      <c r="G35" s="114"/>
      <c r="H35" s="114"/>
      <c r="I35" s="114"/>
      <c r="J35" s="114"/>
      <c r="K35" s="114"/>
      <c r="L35" s="114"/>
      <c r="M35" s="114"/>
    </row>
    <row r="36" spans="1:13" s="45" customFormat="1" ht="103.5" customHeight="1" x14ac:dyDescent="0.25">
      <c r="A36" s="98" t="s">
        <v>93</v>
      </c>
      <c r="B36" s="99" t="s">
        <v>510</v>
      </c>
      <c r="C36" s="100"/>
      <c r="D36" s="101"/>
      <c r="E36" s="102" t="s">
        <v>498</v>
      </c>
      <c r="F36" s="103">
        <v>2</v>
      </c>
      <c r="G36" s="121"/>
      <c r="H36" s="121"/>
      <c r="I36" s="104">
        <f t="shared" si="20"/>
        <v>0</v>
      </c>
      <c r="J36" s="104">
        <f t="shared" si="21"/>
        <v>0</v>
      </c>
      <c r="K36" s="104">
        <f t="shared" si="22"/>
        <v>0</v>
      </c>
      <c r="L36" s="104">
        <f>ROUND((G36+H36)*(1+RESUMO!$P$11),2)</f>
        <v>0</v>
      </c>
      <c r="M36" s="104">
        <f t="shared" si="23"/>
        <v>0</v>
      </c>
    </row>
    <row r="37" spans="1:13" s="45" customFormat="1" ht="51.75" customHeight="1" x14ac:dyDescent="0.25">
      <c r="A37" s="98" t="s">
        <v>94</v>
      </c>
      <c r="B37" s="99" t="s">
        <v>511</v>
      </c>
      <c r="C37" s="100"/>
      <c r="D37" s="101"/>
      <c r="E37" s="102" t="s">
        <v>498</v>
      </c>
      <c r="F37" s="103">
        <v>2</v>
      </c>
      <c r="G37" s="121"/>
      <c r="H37" s="121"/>
      <c r="I37" s="104">
        <f t="shared" si="20"/>
        <v>0</v>
      </c>
      <c r="J37" s="104">
        <f t="shared" si="21"/>
        <v>0</v>
      </c>
      <c r="K37" s="104">
        <f t="shared" si="22"/>
        <v>0</v>
      </c>
      <c r="L37" s="104">
        <f>ROUND((G37+H37)*(1+RESUMO!$P$11),2)</f>
        <v>0</v>
      </c>
      <c r="M37" s="104">
        <f t="shared" si="23"/>
        <v>0</v>
      </c>
    </row>
    <row r="38" spans="1:13" s="45" customFormat="1" ht="19.5" customHeight="1" x14ac:dyDescent="0.25">
      <c r="A38" s="108" t="s">
        <v>98</v>
      </c>
      <c r="B38" s="109" t="s">
        <v>512</v>
      </c>
      <c r="C38" s="110"/>
      <c r="D38" s="111"/>
      <c r="E38" s="112"/>
      <c r="F38" s="113"/>
      <c r="G38" s="114"/>
      <c r="H38" s="114"/>
      <c r="I38" s="114"/>
      <c r="J38" s="114"/>
      <c r="K38" s="114"/>
      <c r="L38" s="114"/>
      <c r="M38" s="114"/>
    </row>
    <row r="39" spans="1:13" s="45" customFormat="1" ht="34.5" customHeight="1" x14ac:dyDescent="0.25">
      <c r="A39" s="98" t="s">
        <v>99</v>
      </c>
      <c r="B39" s="99" t="s">
        <v>513</v>
      </c>
      <c r="C39" s="100"/>
      <c r="D39" s="101" t="s">
        <v>514</v>
      </c>
      <c r="E39" s="102" t="s">
        <v>14</v>
      </c>
      <c r="F39" s="103">
        <v>24</v>
      </c>
      <c r="G39" s="121"/>
      <c r="H39" s="121"/>
      <c r="I39" s="104">
        <f t="shared" ref="I39:I41" si="24">ROUND(F39*G39,2)</f>
        <v>0</v>
      </c>
      <c r="J39" s="104">
        <f t="shared" ref="J39:J41" si="25">ROUND(F39*H39,2)</f>
        <v>0</v>
      </c>
      <c r="K39" s="104">
        <f t="shared" ref="K39:K41" si="26">I39+J39</f>
        <v>0</v>
      </c>
      <c r="L39" s="104">
        <f>ROUND((G39+H39)*(1+RESUMO!$P$11),2)</f>
        <v>0</v>
      </c>
      <c r="M39" s="104">
        <f t="shared" ref="M39:M41" si="27">ROUND(F39*L39,2)</f>
        <v>0</v>
      </c>
    </row>
    <row r="40" spans="1:13" s="45" customFormat="1" ht="34.5" customHeight="1" x14ac:dyDescent="0.25">
      <c r="A40" s="98" t="s">
        <v>100</v>
      </c>
      <c r="B40" s="99" t="s">
        <v>515</v>
      </c>
      <c r="C40" s="100"/>
      <c r="D40" s="101" t="s">
        <v>516</v>
      </c>
      <c r="E40" s="102" t="s">
        <v>32</v>
      </c>
      <c r="F40" s="103">
        <v>15</v>
      </c>
      <c r="G40" s="121"/>
      <c r="H40" s="121"/>
      <c r="I40" s="104">
        <f t="shared" si="24"/>
        <v>0</v>
      </c>
      <c r="J40" s="104">
        <f t="shared" si="25"/>
        <v>0</v>
      </c>
      <c r="K40" s="104">
        <f t="shared" si="26"/>
        <v>0</v>
      </c>
      <c r="L40" s="104">
        <f>ROUND((G40+H40)*(1+RESUMO!$P$11),2)</f>
        <v>0</v>
      </c>
      <c r="M40" s="104">
        <f t="shared" si="27"/>
        <v>0</v>
      </c>
    </row>
    <row r="41" spans="1:13" s="45" customFormat="1" ht="34.5" customHeight="1" x14ac:dyDescent="0.25">
      <c r="A41" s="98" t="s">
        <v>101</v>
      </c>
      <c r="B41" s="99" t="s">
        <v>517</v>
      </c>
      <c r="C41" s="100"/>
      <c r="D41" s="101" t="s">
        <v>502</v>
      </c>
      <c r="E41" s="102" t="s">
        <v>498</v>
      </c>
      <c r="F41" s="103">
        <v>100</v>
      </c>
      <c r="G41" s="121"/>
      <c r="H41" s="121"/>
      <c r="I41" s="104">
        <f t="shared" si="24"/>
        <v>0</v>
      </c>
      <c r="J41" s="104">
        <f t="shared" si="25"/>
        <v>0</v>
      </c>
      <c r="K41" s="104">
        <f t="shared" si="26"/>
        <v>0</v>
      </c>
      <c r="L41" s="104">
        <f>ROUND((G41+H41)*(1+RESUMO!$P$11),2)</f>
        <v>0</v>
      </c>
      <c r="M41" s="104">
        <f t="shared" si="27"/>
        <v>0</v>
      </c>
    </row>
    <row r="42" spans="1:13" s="45" customFormat="1" ht="19.5" customHeight="1" x14ac:dyDescent="0.25">
      <c r="A42" s="105">
        <v>4</v>
      </c>
      <c r="B42" s="91" t="s">
        <v>518</v>
      </c>
      <c r="C42" s="92"/>
      <c r="D42" s="106"/>
      <c r="E42" s="107"/>
      <c r="F42" s="95"/>
      <c r="G42" s="96"/>
      <c r="H42" s="96"/>
      <c r="I42" s="88">
        <f>SUM(I44,I46:I47,I49:I50)</f>
        <v>0</v>
      </c>
      <c r="J42" s="88">
        <f t="shared" ref="J42:K42" si="28">SUM(J44,J46:J47,J49:J50)</f>
        <v>0</v>
      </c>
      <c r="K42" s="88">
        <f t="shared" si="28"/>
        <v>0</v>
      </c>
      <c r="L42" s="97"/>
      <c r="M42" s="97"/>
    </row>
    <row r="43" spans="1:13" s="45" customFormat="1" ht="19.5" customHeight="1" x14ac:dyDescent="0.25">
      <c r="A43" s="108" t="s">
        <v>60</v>
      </c>
      <c r="B43" s="109" t="s">
        <v>519</v>
      </c>
      <c r="C43" s="110"/>
      <c r="D43" s="111"/>
      <c r="E43" s="112"/>
      <c r="F43" s="113"/>
      <c r="G43" s="114"/>
      <c r="H43" s="114"/>
      <c r="I43" s="114"/>
      <c r="J43" s="114"/>
      <c r="K43" s="114"/>
      <c r="L43" s="114"/>
      <c r="M43" s="114"/>
    </row>
    <row r="44" spans="1:13" s="45" customFormat="1" ht="19.5" customHeight="1" x14ac:dyDescent="0.25">
      <c r="A44" s="98" t="s">
        <v>16</v>
      </c>
      <c r="B44" s="99" t="s">
        <v>520</v>
      </c>
      <c r="C44" s="100"/>
      <c r="D44" s="101"/>
      <c r="E44" s="102" t="s">
        <v>14</v>
      </c>
      <c r="F44" s="103">
        <v>12</v>
      </c>
      <c r="G44" s="121"/>
      <c r="H44" s="121"/>
      <c r="I44" s="104">
        <f t="shared" ref="I44" si="29">ROUND(F44*G44,2)</f>
        <v>0</v>
      </c>
      <c r="J44" s="104">
        <f t="shared" ref="J44" si="30">ROUND(F44*H44,2)</f>
        <v>0</v>
      </c>
      <c r="K44" s="104">
        <f t="shared" ref="K44" si="31">I44+J44</f>
        <v>0</v>
      </c>
      <c r="L44" s="104">
        <f>ROUND((G44+H44)*(1+RESUMO!$P$11),2)</f>
        <v>0</v>
      </c>
      <c r="M44" s="104">
        <f t="shared" ref="M44" si="32">ROUND(F44*L44,2)</f>
        <v>0</v>
      </c>
    </row>
    <row r="45" spans="1:13" s="45" customFormat="1" ht="19.5" customHeight="1" x14ac:dyDescent="0.25">
      <c r="A45" s="108" t="s">
        <v>61</v>
      </c>
      <c r="B45" s="109" t="s">
        <v>521</v>
      </c>
      <c r="C45" s="110"/>
      <c r="D45" s="111"/>
      <c r="E45" s="112"/>
      <c r="F45" s="113"/>
      <c r="G45" s="114"/>
      <c r="H45" s="114"/>
      <c r="I45" s="114"/>
      <c r="J45" s="114"/>
      <c r="K45" s="114"/>
      <c r="L45" s="114"/>
      <c r="M45" s="114"/>
    </row>
    <row r="46" spans="1:13" s="45" customFormat="1" ht="19.5" customHeight="1" x14ac:dyDescent="0.25">
      <c r="A46" s="98" t="s">
        <v>104</v>
      </c>
      <c r="B46" s="99" t="s">
        <v>522</v>
      </c>
      <c r="C46" s="100"/>
      <c r="D46" s="101"/>
      <c r="E46" s="102" t="s">
        <v>498</v>
      </c>
      <c r="F46" s="103">
        <v>6</v>
      </c>
      <c r="G46" s="121"/>
      <c r="H46" s="121"/>
      <c r="I46" s="104">
        <f t="shared" ref="I46:I47" si="33">ROUND(F46*G46,2)</f>
        <v>0</v>
      </c>
      <c r="J46" s="104">
        <f t="shared" ref="J46:J47" si="34">ROUND(F46*H46,2)</f>
        <v>0</v>
      </c>
      <c r="K46" s="104">
        <f t="shared" ref="K46:K47" si="35">I46+J46</f>
        <v>0</v>
      </c>
      <c r="L46" s="104">
        <f>ROUND((G46+H46)*(1+RESUMO!$P$11),2)</f>
        <v>0</v>
      </c>
      <c r="M46" s="104">
        <f t="shared" ref="M46:M47" si="36">ROUND(F46*L46,2)</f>
        <v>0</v>
      </c>
    </row>
    <row r="47" spans="1:13" s="45" customFormat="1" ht="19.5" customHeight="1" x14ac:dyDescent="0.25">
      <c r="A47" s="98" t="s">
        <v>105</v>
      </c>
      <c r="B47" s="99" t="s">
        <v>523</v>
      </c>
      <c r="C47" s="100"/>
      <c r="D47" s="101"/>
      <c r="E47" s="102" t="s">
        <v>498</v>
      </c>
      <c r="F47" s="103">
        <v>6</v>
      </c>
      <c r="G47" s="121"/>
      <c r="H47" s="121"/>
      <c r="I47" s="104">
        <f t="shared" si="33"/>
        <v>0</v>
      </c>
      <c r="J47" s="104">
        <f t="shared" si="34"/>
        <v>0</v>
      </c>
      <c r="K47" s="104">
        <f t="shared" si="35"/>
        <v>0</v>
      </c>
      <c r="L47" s="104">
        <f>ROUND((G47+H47)*(1+RESUMO!$P$11),2)</f>
        <v>0</v>
      </c>
      <c r="M47" s="104">
        <f t="shared" si="36"/>
        <v>0</v>
      </c>
    </row>
    <row r="48" spans="1:13" s="45" customFormat="1" ht="19.5" customHeight="1" x14ac:dyDescent="0.25">
      <c r="A48" s="108" t="s">
        <v>62</v>
      </c>
      <c r="B48" s="109" t="s">
        <v>524</v>
      </c>
      <c r="C48" s="110"/>
      <c r="D48" s="111"/>
      <c r="E48" s="112"/>
      <c r="F48" s="113"/>
      <c r="G48" s="114"/>
      <c r="H48" s="114"/>
      <c r="I48" s="114"/>
      <c r="J48" s="114"/>
      <c r="K48" s="114"/>
      <c r="L48" s="114"/>
      <c r="M48" s="114"/>
    </row>
    <row r="49" spans="1:13" s="45" customFormat="1" ht="19.5" customHeight="1" x14ac:dyDescent="0.25">
      <c r="A49" s="98" t="s">
        <v>123</v>
      </c>
      <c r="B49" s="99" t="s">
        <v>525</v>
      </c>
      <c r="C49" s="100"/>
      <c r="D49" s="101"/>
      <c r="E49" s="102" t="s">
        <v>89</v>
      </c>
      <c r="F49" s="103">
        <v>20</v>
      </c>
      <c r="G49" s="121"/>
      <c r="H49" s="121"/>
      <c r="I49" s="104">
        <f t="shared" ref="I49:I50" si="37">ROUND(F49*G49,2)</f>
        <v>0</v>
      </c>
      <c r="J49" s="104">
        <f t="shared" ref="J49:J50" si="38">ROUND(F49*H49,2)</f>
        <v>0</v>
      </c>
      <c r="K49" s="104">
        <f t="shared" ref="K49:K50" si="39">I49+J49</f>
        <v>0</v>
      </c>
      <c r="L49" s="104">
        <f>ROUND((G49+H49)*(1+RESUMO!$P$11),2)</f>
        <v>0</v>
      </c>
      <c r="M49" s="104">
        <f t="shared" ref="M49:M50" si="40">ROUND(F49*L49,2)</f>
        <v>0</v>
      </c>
    </row>
    <row r="50" spans="1:13" s="45" customFormat="1" ht="19.5" customHeight="1" x14ac:dyDescent="0.25">
      <c r="A50" s="98" t="s">
        <v>122</v>
      </c>
      <c r="B50" s="99" t="s">
        <v>526</v>
      </c>
      <c r="C50" s="100"/>
      <c r="D50" s="101"/>
      <c r="E50" s="102" t="s">
        <v>89</v>
      </c>
      <c r="F50" s="103">
        <v>50</v>
      </c>
      <c r="G50" s="121"/>
      <c r="H50" s="121"/>
      <c r="I50" s="104">
        <f t="shared" si="37"/>
        <v>0</v>
      </c>
      <c r="J50" s="104">
        <f t="shared" si="38"/>
        <v>0</v>
      </c>
      <c r="K50" s="104">
        <f t="shared" si="39"/>
        <v>0</v>
      </c>
      <c r="L50" s="104">
        <f>ROUND((G50+H50)*(1+RESUMO!$P$11),2)</f>
        <v>0</v>
      </c>
      <c r="M50" s="104">
        <f t="shared" si="40"/>
        <v>0</v>
      </c>
    </row>
    <row r="51" spans="1:13" ht="37.5" customHeight="1" x14ac:dyDescent="0.25">
      <c r="A51" s="115"/>
      <c r="B51" s="116" t="s">
        <v>195</v>
      </c>
      <c r="C51" s="116"/>
      <c r="D51" s="116"/>
      <c r="E51" s="116"/>
      <c r="F51" s="116"/>
      <c r="G51" s="116"/>
      <c r="H51" s="116"/>
      <c r="I51" s="117">
        <f>SUM(I9)</f>
        <v>0</v>
      </c>
      <c r="J51" s="117">
        <f t="shared" ref="J51:K51" si="41">SUM(J9)</f>
        <v>0</v>
      </c>
      <c r="K51" s="117">
        <f t="shared" si="41"/>
        <v>0</v>
      </c>
      <c r="L51" s="118"/>
      <c r="M51" s="118"/>
    </row>
    <row r="53" spans="1:13" ht="18" customHeight="1" x14ac:dyDescent="0.25">
      <c r="J53" s="3"/>
      <c r="K53" s="3"/>
      <c r="L53" s="2"/>
    </row>
    <row r="54" spans="1:13" ht="18" customHeight="1" x14ac:dyDescent="0.25">
      <c r="J54" s="3"/>
      <c r="K54" s="3"/>
      <c r="L54" s="2"/>
    </row>
  </sheetData>
  <sheetProtection algorithmName="SHA-512" hashValue="GkMErtrbsTVJvnqb5YkkzlKeJQjLFJRrDBPBKB2AiL3OTWGrGfBqROuG951an/OyiqjAQCQ8k+k4XltC6mSPiQ==" saltValue="NR8iK2ZEhK9vrK50GHM0nw==" spinCount="100000" sheet="1" formatCells="0" formatColumns="0" formatRows="0"/>
  <customSheetViews>
    <customSheetView guid="{EC1863A0-3B45-43E6-81CD-D9608D52C52A}" scale="55" showPageBreaks="1" showGridLines="0" fitToPage="1" printArea="1" showAutoFilter="1" view="pageBreakPreview">
      <selection activeCell="AF2" sqref="AF2"/>
      <pageMargins left="0.25" right="0.25" top="0.75" bottom="0.75" header="0.3" footer="0.3"/>
      <printOptions horizontalCentered="1"/>
      <pageSetup paperSize="9" scale="39" fitToHeight="0" orientation="landscape" horizontalDpi="4294967293" verticalDpi="4294967293" r:id="rId1"/>
      <headerFooter alignWithMargins="0">
        <oddFooter>&amp;R&amp;P de &amp;N</oddFooter>
      </headerFooter>
      <autoFilter ref="A11:AA11" xr:uid="{BA6050EF-C7DF-4D89-BF78-B11F5488D11D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  <customSheetView guid="{139CDC34-A2AE-4FB8-A6BF-3FCAEDE2A712}" scale="55" showPageBreaks="1" showGridLines="0" fitToPage="1" printArea="1" showAutoFilter="1" view="pageBreakPreview">
      <selection activeCell="A15" sqref="A15:C15"/>
      <pageMargins left="0.25" right="0.25" top="0.75" bottom="0.75" header="0.3" footer="0.3"/>
      <printOptions horizontalCentered="1"/>
      <pageSetup paperSize="9" scale="41" fitToHeight="0" orientation="landscape" horizontalDpi="4294967293" verticalDpi="4294967293" r:id="rId2"/>
      <headerFooter alignWithMargins="0">
        <oddFooter>&amp;R&amp;P de &amp;N</oddFooter>
      </headerFooter>
      <autoFilter ref="A11:AA11" xr:uid="{E7BB421F-DF9F-4D6A-907B-875C21A53145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  <customSheetView guid="{0CCF26D2-015A-48BB-A932-E67ED632CE05}" scale="55" showPageBreaks="1" showGridLines="0" fitToPage="1" printArea="1" showAutoFilter="1" view="pageBreakPreview">
      <selection activeCell="AH6" sqref="AH6"/>
      <pageMargins left="0.25" right="0.25" top="0.75" bottom="0.75" header="0.3" footer="0.3"/>
      <printOptions horizontalCentered="1"/>
      <pageSetup paperSize="9" scale="41" fitToHeight="0" orientation="landscape" horizontalDpi="4294967293" verticalDpi="4294967293" r:id="rId3"/>
      <headerFooter alignWithMargins="0">
        <oddFooter>&amp;R&amp;P de &amp;N</oddFooter>
      </headerFooter>
      <autoFilter ref="A11:AA11" xr:uid="{A2B588D3-4A23-4552-A41B-68F4875DDC1C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</customSheetViews>
  <mergeCells count="54">
    <mergeCell ref="B51:H51"/>
    <mergeCell ref="B10:C10"/>
    <mergeCell ref="B21:C21"/>
    <mergeCell ref="B23:C23"/>
    <mergeCell ref="B20:C20"/>
    <mergeCell ref="B15:C15"/>
    <mergeCell ref="B16:C16"/>
    <mergeCell ref="B17:C17"/>
    <mergeCell ref="B14:C14"/>
    <mergeCell ref="B11:C11"/>
    <mergeCell ref="B12:C12"/>
    <mergeCell ref="B13:C13"/>
    <mergeCell ref="B24:C24"/>
    <mergeCell ref="B18:C18"/>
    <mergeCell ref="B19:C19"/>
    <mergeCell ref="B22:C22"/>
    <mergeCell ref="B8:C8"/>
    <mergeCell ref="A1:B7"/>
    <mergeCell ref="C1:M1"/>
    <mergeCell ref="C2:L2"/>
    <mergeCell ref="C3:L3"/>
    <mergeCell ref="C4:G4"/>
    <mergeCell ref="H4:K4"/>
    <mergeCell ref="C5:G5"/>
    <mergeCell ref="H5:K5"/>
    <mergeCell ref="C6:K6"/>
    <mergeCell ref="L6:M7"/>
    <mergeCell ref="C7:K7"/>
    <mergeCell ref="B27:C27"/>
    <mergeCell ref="B28:C28"/>
    <mergeCell ref="B29:C29"/>
    <mergeCell ref="B25:C25"/>
    <mergeCell ref="B26:C26"/>
    <mergeCell ref="B32:C32"/>
    <mergeCell ref="B30:C30"/>
    <mergeCell ref="B31:C31"/>
    <mergeCell ref="B33:C33"/>
    <mergeCell ref="B34:C34"/>
    <mergeCell ref="B35:C35"/>
    <mergeCell ref="B38:C38"/>
    <mergeCell ref="B36:C36"/>
    <mergeCell ref="B37:C37"/>
    <mergeCell ref="B39:C39"/>
    <mergeCell ref="B40:C40"/>
    <mergeCell ref="B43:C43"/>
    <mergeCell ref="B41:C41"/>
    <mergeCell ref="B42:C42"/>
    <mergeCell ref="B44:C44"/>
    <mergeCell ref="B50:C50"/>
    <mergeCell ref="B46:C46"/>
    <mergeCell ref="B45:C45"/>
    <mergeCell ref="B47:C47"/>
    <mergeCell ref="B48:C48"/>
    <mergeCell ref="B49:C49"/>
  </mergeCells>
  <phoneticPr fontId="4" type="noConversion"/>
  <printOptions horizontalCentered="1"/>
  <pageMargins left="0.25" right="0.25" top="0.75" bottom="0.75" header="0.3" footer="0.3"/>
  <pageSetup paperSize="9" scale="45" fitToHeight="0" orientation="landscape" horizontalDpi="4294967293" verticalDpi="4294967293" r:id="rId4"/>
  <headerFooter alignWithMargins="0">
    <oddFooter>&amp;R&amp;P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8CFE-CF60-43D2-B2CF-7658E2017FA5}">
  <sheetPr>
    <outlinePr summaryBelow="0"/>
    <pageSetUpPr fitToPage="1"/>
  </sheetPr>
  <dimension ref="A1:V19"/>
  <sheetViews>
    <sheetView showGridLines="0" zoomScaleNormal="100" zoomScaleSheetLayoutView="55" workbookViewId="0">
      <selection sqref="A1:F4"/>
    </sheetView>
  </sheetViews>
  <sheetFormatPr defaultColWidth="6.7109375" defaultRowHeight="18" customHeight="1" x14ac:dyDescent="0.25"/>
  <cols>
    <col min="1" max="3" width="5.7109375" style="25" customWidth="1"/>
    <col min="4" max="9" width="6.7109375" style="25" customWidth="1"/>
    <col min="10" max="10" width="8" style="25" customWidth="1"/>
    <col min="11" max="13" width="6.7109375" style="25" customWidth="1"/>
    <col min="14" max="14" width="15.140625" style="25" customWidth="1"/>
    <col min="15" max="16" width="17.140625" style="25" customWidth="1"/>
    <col min="17" max="20" width="14.28515625" style="25" customWidth="1"/>
    <col min="21" max="22" width="13.7109375" style="25" customWidth="1"/>
    <col min="23" max="23" width="10.42578125" style="25" customWidth="1"/>
    <col min="24" max="16384" width="6.7109375" style="25"/>
  </cols>
  <sheetData>
    <row r="1" spans="1:22" ht="22.5" customHeight="1" x14ac:dyDescent="0.25">
      <c r="A1" s="21" t="s">
        <v>174</v>
      </c>
      <c r="B1" s="21"/>
      <c r="C1" s="21"/>
      <c r="D1" s="21"/>
      <c r="E1" s="21"/>
      <c r="F1" s="21"/>
      <c r="G1" s="24" t="s">
        <v>186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22.5" customHeight="1" x14ac:dyDescent="0.25">
      <c r="A2" s="21"/>
      <c r="B2" s="21"/>
      <c r="C2" s="21"/>
      <c r="D2" s="21"/>
      <c r="E2" s="21"/>
      <c r="F2" s="21"/>
      <c r="G2" s="26" t="s">
        <v>176</v>
      </c>
      <c r="H2" s="26"/>
      <c r="I2" s="26"/>
      <c r="J2" s="26"/>
      <c r="K2" s="26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22.5" customHeight="1" x14ac:dyDescent="0.25">
      <c r="A3" s="21"/>
      <c r="B3" s="21"/>
      <c r="C3" s="21"/>
      <c r="D3" s="21"/>
      <c r="E3" s="21"/>
      <c r="F3" s="21"/>
      <c r="G3" s="27" t="s">
        <v>3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  <c r="U3" s="30" t="s">
        <v>187</v>
      </c>
      <c r="V3" s="30"/>
    </row>
    <row r="4" spans="1:22" ht="22.5" customHeight="1" x14ac:dyDescent="0.25">
      <c r="A4" s="21"/>
      <c r="B4" s="21"/>
      <c r="C4" s="21"/>
      <c r="D4" s="21"/>
      <c r="E4" s="21"/>
      <c r="F4" s="21"/>
      <c r="G4" s="31" t="s">
        <v>236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23"/>
      <c r="V4" s="23"/>
    </row>
    <row r="5" spans="1:22" ht="22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37.5" customHeight="1" x14ac:dyDescent="0.25">
      <c r="A6" s="34" t="s">
        <v>191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52.5" customHeight="1" x14ac:dyDescent="0.25">
      <c r="A7" s="34" t="s">
        <v>8</v>
      </c>
      <c r="B7" s="34"/>
      <c r="C7" s="34"/>
      <c r="D7" s="34" t="s">
        <v>164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5" t="s">
        <v>10</v>
      </c>
      <c r="P7" s="35" t="s">
        <v>188</v>
      </c>
      <c r="Q7" s="34" t="s">
        <v>165</v>
      </c>
      <c r="R7" s="34"/>
      <c r="S7" s="34" t="s">
        <v>189</v>
      </c>
      <c r="T7" s="34"/>
      <c r="U7" s="34" t="s">
        <v>190</v>
      </c>
      <c r="V7" s="34"/>
    </row>
    <row r="8" spans="1:22" s="45" customFormat="1" ht="30" customHeight="1" x14ac:dyDescent="0.25">
      <c r="A8" s="36">
        <v>1</v>
      </c>
      <c r="B8" s="37"/>
      <c r="C8" s="38"/>
      <c r="D8" s="39" t="s">
        <v>237</v>
      </c>
      <c r="E8" s="40"/>
      <c r="F8" s="40"/>
      <c r="G8" s="40"/>
      <c r="H8" s="40"/>
      <c r="I8" s="40"/>
      <c r="J8" s="40"/>
      <c r="K8" s="40"/>
      <c r="L8" s="40"/>
      <c r="M8" s="40"/>
      <c r="N8" s="41"/>
      <c r="O8" s="42" t="s">
        <v>196</v>
      </c>
      <c r="P8" s="60"/>
      <c r="Q8" s="19">
        <f>AUTOMAÇAO!K9</f>
        <v>0</v>
      </c>
      <c r="R8" s="20"/>
      <c r="S8" s="19">
        <f>ROUND(P8*Q8,2)</f>
        <v>0</v>
      </c>
      <c r="T8" s="20"/>
      <c r="U8" s="43">
        <f>Q8+S8</f>
        <v>0</v>
      </c>
      <c r="V8" s="44"/>
    </row>
    <row r="9" spans="1:22" s="45" customFormat="1" ht="30" customHeight="1" x14ac:dyDescent="0.25">
      <c r="A9" s="36">
        <v>2</v>
      </c>
      <c r="B9" s="37"/>
      <c r="C9" s="38"/>
      <c r="D9" s="39" t="s">
        <v>166</v>
      </c>
      <c r="E9" s="40"/>
      <c r="F9" s="40"/>
      <c r="G9" s="40"/>
      <c r="H9" s="40"/>
      <c r="I9" s="40"/>
      <c r="J9" s="40"/>
      <c r="K9" s="40"/>
      <c r="L9" s="40"/>
      <c r="M9" s="40"/>
      <c r="N9" s="41"/>
      <c r="O9" s="42" t="s">
        <v>197</v>
      </c>
      <c r="P9" s="60"/>
      <c r="Q9" s="19">
        <f>CIVIL!K9</f>
        <v>0</v>
      </c>
      <c r="R9" s="20"/>
      <c r="S9" s="19">
        <f>ROUND(P9*Q9,2)</f>
        <v>0</v>
      </c>
      <c r="T9" s="20"/>
      <c r="U9" s="43">
        <f>Q9+S9</f>
        <v>0</v>
      </c>
      <c r="V9" s="44"/>
    </row>
    <row r="10" spans="1:22" s="45" customFormat="1" ht="30" customHeight="1" x14ac:dyDescent="0.25">
      <c r="A10" s="36">
        <v>3</v>
      </c>
      <c r="B10" s="37"/>
      <c r="C10" s="38"/>
      <c r="D10" s="39" t="s">
        <v>167</v>
      </c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42" t="s">
        <v>226</v>
      </c>
      <c r="P10" s="60"/>
      <c r="Q10" s="19">
        <f>ELÉTRICA!K9</f>
        <v>0</v>
      </c>
      <c r="R10" s="20"/>
      <c r="S10" s="19">
        <f>ROUND(P10*Q10,2)</f>
        <v>0</v>
      </c>
      <c r="T10" s="20"/>
      <c r="U10" s="43">
        <f>Q10+S10</f>
        <v>0</v>
      </c>
      <c r="V10" s="44"/>
    </row>
    <row r="11" spans="1:22" s="45" customFormat="1" ht="30" customHeight="1" x14ac:dyDescent="0.25">
      <c r="A11" s="36">
        <v>4</v>
      </c>
      <c r="B11" s="37"/>
      <c r="C11" s="38"/>
      <c r="D11" s="39" t="s">
        <v>477</v>
      </c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2" t="s">
        <v>233</v>
      </c>
      <c r="P11" s="60"/>
      <c r="Q11" s="19">
        <f>UTILIDADES!K9</f>
        <v>0</v>
      </c>
      <c r="R11" s="20"/>
      <c r="S11" s="19">
        <f t="shared" ref="S11" si="0">ROUND(P11*Q11,2)</f>
        <v>0</v>
      </c>
      <c r="T11" s="20"/>
      <c r="U11" s="43">
        <f t="shared" ref="U11" si="1">Q11+S11</f>
        <v>0</v>
      </c>
      <c r="V11" s="44"/>
    </row>
    <row r="12" spans="1:22" ht="36.75" customHeight="1" x14ac:dyDescent="0.25">
      <c r="A12" s="46"/>
      <c r="B12" s="47"/>
      <c r="C12" s="47"/>
      <c r="D12" s="48" t="s">
        <v>9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47"/>
      <c r="Q12" s="50">
        <f>SUM(Q8:R11)</f>
        <v>0</v>
      </c>
      <c r="R12" s="50"/>
      <c r="S12" s="50">
        <f>SUM(S8:T11)</f>
        <v>0</v>
      </c>
      <c r="T12" s="50"/>
      <c r="U12" s="50">
        <f>SUM(U8:V11)</f>
        <v>0</v>
      </c>
      <c r="V12" s="50"/>
    </row>
    <row r="14" spans="1:22" ht="18" customHeight="1" x14ac:dyDescent="0.25">
      <c r="A14" s="51"/>
      <c r="B14" s="51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S14" s="53"/>
      <c r="T14" s="54"/>
      <c r="U14" s="55"/>
    </row>
    <row r="15" spans="1:22" ht="18" customHeight="1" x14ac:dyDescent="0.25">
      <c r="D15" s="5"/>
      <c r="R15" s="45"/>
      <c r="S15" s="17"/>
      <c r="T15" s="17"/>
      <c r="U15" s="17"/>
      <c r="V15" s="17"/>
    </row>
    <row r="16" spans="1:22" ht="18" customHeight="1" x14ac:dyDescent="0.25">
      <c r="S16" s="18"/>
      <c r="T16" s="18"/>
      <c r="U16" s="18"/>
      <c r="V16" s="18"/>
    </row>
    <row r="17" spans="15:22" ht="18" customHeight="1" x14ac:dyDescent="0.3">
      <c r="R17" s="56" t="s">
        <v>192</v>
      </c>
      <c r="S17" s="16"/>
      <c r="T17" s="16"/>
      <c r="U17" s="16"/>
      <c r="V17" s="16"/>
    </row>
    <row r="18" spans="15:22" ht="18" customHeight="1" x14ac:dyDescent="0.3">
      <c r="O18" s="57"/>
      <c r="P18" s="57"/>
      <c r="Q18" s="57"/>
      <c r="R18" s="56" t="s">
        <v>193</v>
      </c>
      <c r="S18" s="16"/>
      <c r="T18" s="16"/>
      <c r="U18" s="16"/>
      <c r="V18" s="16"/>
    </row>
    <row r="19" spans="15:22" ht="18" customHeight="1" x14ac:dyDescent="0.25">
      <c r="T19" s="58"/>
      <c r="U19" s="59"/>
    </row>
  </sheetData>
  <sheetProtection algorithmName="SHA-512" hashValue="uBrux/DhkarbEkmGzpTZyoYkXvhGEk0uTq/LhuY50rVMO6NG7J6mceg/w7ngbW0Dw/DLJY+FHat+PmJjoTNBJA==" saltValue="MXzEdwaqs9dOZhxM8dC8+Q==" spinCount="100000" sheet="1" formatCells="0" formatColumns="0" formatRows="0"/>
  <mergeCells count="45">
    <mergeCell ref="A14:C14"/>
    <mergeCell ref="D14:N14"/>
    <mergeCell ref="D12:N12"/>
    <mergeCell ref="Q12:R12"/>
    <mergeCell ref="A10:C10"/>
    <mergeCell ref="Q10:R10"/>
    <mergeCell ref="D10:N10"/>
    <mergeCell ref="U12:V12"/>
    <mergeCell ref="S12:T12"/>
    <mergeCell ref="A11:C11"/>
    <mergeCell ref="Q11:R11"/>
    <mergeCell ref="S11:T11"/>
    <mergeCell ref="U11:V11"/>
    <mergeCell ref="D11:N11"/>
    <mergeCell ref="D9:N9"/>
    <mergeCell ref="Q9:R9"/>
    <mergeCell ref="S9:T9"/>
    <mergeCell ref="U9:V9"/>
    <mergeCell ref="S10:T10"/>
    <mergeCell ref="U10:V10"/>
    <mergeCell ref="A1:F4"/>
    <mergeCell ref="G1:V1"/>
    <mergeCell ref="G2:K2"/>
    <mergeCell ref="L2:V2"/>
    <mergeCell ref="G3:H3"/>
    <mergeCell ref="I3:T3"/>
    <mergeCell ref="U3:V3"/>
    <mergeCell ref="G4:T4"/>
    <mergeCell ref="U4:V4"/>
    <mergeCell ref="S17:V17"/>
    <mergeCell ref="S18:V18"/>
    <mergeCell ref="S15:V16"/>
    <mergeCell ref="A5:V5"/>
    <mergeCell ref="A6:V6"/>
    <mergeCell ref="A7:C7"/>
    <mergeCell ref="D7:N7"/>
    <mergeCell ref="Q7:R7"/>
    <mergeCell ref="S7:T7"/>
    <mergeCell ref="U7:V7"/>
    <mergeCell ref="A8:C8"/>
    <mergeCell ref="Q8:R8"/>
    <mergeCell ref="S8:T8"/>
    <mergeCell ref="U8:V8"/>
    <mergeCell ref="D8:N8"/>
    <mergeCell ref="A9:C9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horizontalDpi="4294967293" verticalDpi="4294967293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AUTOMAÇAO</vt:lpstr>
      <vt:lpstr>CIVIL</vt:lpstr>
      <vt:lpstr>ELÉTRICA</vt:lpstr>
      <vt:lpstr>UTILIDADES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quantitativa</dc:title>
  <dc:creator>DI CIVIL</dc:creator>
  <cp:lastModifiedBy>Eng. Vicente Prado</cp:lastModifiedBy>
  <cp:lastPrinted>2020-09-17T20:28:27Z</cp:lastPrinted>
  <dcterms:created xsi:type="dcterms:W3CDTF">2014-10-22T18:59:34Z</dcterms:created>
  <dcterms:modified xsi:type="dcterms:W3CDTF">2025-11-28T16:50:35Z</dcterms:modified>
</cp:coreProperties>
</file>