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6. FSJ - Reforma Ambulatório e Refeitório\Cronograma\"/>
    </mc:Choice>
  </mc:AlternateContent>
  <xr:revisionPtr revIDLastSave="0" documentId="13_ncr:1_{93F28E34-4081-4692-9414-CB7B4FFAF7B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X19" i="1" l="1"/>
  <c r="T19" i="1"/>
  <c r="I16" i="1" l="1"/>
  <c r="E16" i="1"/>
  <c r="B16" i="1"/>
  <c r="P19" i="1"/>
  <c r="L19" i="1"/>
  <c r="H17" i="1" l="1"/>
  <c r="I17" i="1"/>
  <c r="I18" i="1" s="1"/>
  <c r="J16" i="1"/>
  <c r="B13" i="1"/>
  <c r="H18" i="1" l="1"/>
  <c r="K16" i="1"/>
  <c r="J17" i="1"/>
  <c r="J18" i="1" s="1"/>
  <c r="C4" i="1"/>
  <c r="L16" i="1" l="1"/>
  <c r="K17" i="1"/>
  <c r="K18" i="1" s="1"/>
  <c r="M16" i="1" l="1"/>
  <c r="L17" i="1"/>
  <c r="J6" i="1"/>
  <c r="I13" i="1"/>
  <c r="J13" i="1" s="1"/>
  <c r="K13" i="1" s="1"/>
  <c r="L13" i="1" s="1"/>
  <c r="E13" i="1"/>
  <c r="H19" i="1"/>
  <c r="G8" i="1"/>
  <c r="G7" i="1"/>
  <c r="C8" i="1"/>
  <c r="C7" i="1"/>
  <c r="P6" i="1"/>
  <c r="P5" i="1"/>
  <c r="J5" i="1"/>
  <c r="G6" i="1"/>
  <c r="G5" i="1"/>
  <c r="C6" i="1"/>
  <c r="C5" i="1"/>
  <c r="P4" i="1"/>
  <c r="P3" i="1"/>
  <c r="C3" i="1"/>
  <c r="C1" i="1"/>
  <c r="L18" i="1" l="1"/>
  <c r="N16" i="1"/>
  <c r="M17" i="1"/>
  <c r="M18" i="1" s="1"/>
  <c r="M13" i="1"/>
  <c r="L14" i="1"/>
  <c r="N17" i="1" l="1"/>
  <c r="N18" i="1" s="1"/>
  <c r="O16" i="1"/>
  <c r="N13" i="1"/>
  <c r="M14" i="1"/>
  <c r="M15" i="1" s="1"/>
  <c r="L15" i="1"/>
  <c r="P16" i="1" l="1"/>
  <c r="O17" i="1"/>
  <c r="O18" i="1" s="1"/>
  <c r="O13" i="1"/>
  <c r="N14" i="1"/>
  <c r="N15" i="1" s="1"/>
  <c r="P17" i="1" l="1"/>
  <c r="Q16" i="1"/>
  <c r="P13" i="1"/>
  <c r="O14" i="1"/>
  <c r="L21" i="1" s="1"/>
  <c r="P18" i="1" l="1"/>
  <c r="Q17" i="1"/>
  <c r="Q18" i="1" s="1"/>
  <c r="R16" i="1"/>
  <c r="O15" i="1"/>
  <c r="M21" i="1" s="1"/>
  <c r="Q13" i="1"/>
  <c r="P14" i="1"/>
  <c r="S16" i="1" l="1"/>
  <c r="R17" i="1"/>
  <c r="R18" i="1" s="1"/>
  <c r="P15" i="1"/>
  <c r="R13" i="1"/>
  <c r="Q14" i="1"/>
  <c r="Q15" i="1" s="1"/>
  <c r="H14" i="1"/>
  <c r="J14" i="1"/>
  <c r="J15" i="1" s="1"/>
  <c r="K14" i="1"/>
  <c r="K15" i="1" s="1"/>
  <c r="I14" i="1"/>
  <c r="H21" i="1" l="1"/>
  <c r="H22" i="1" s="1"/>
  <c r="L22" i="1" s="1"/>
  <c r="S17" i="1"/>
  <c r="S18" i="1" s="1"/>
  <c r="T16" i="1"/>
  <c r="R14" i="1"/>
  <c r="S13" i="1"/>
  <c r="H15" i="1"/>
  <c r="I15" i="1"/>
  <c r="I21" i="1" l="1"/>
  <c r="I22" i="1" s="1"/>
  <c r="M22" i="1" s="1"/>
  <c r="U16" i="1"/>
  <c r="T17" i="1"/>
  <c r="S14" i="1"/>
  <c r="S15" i="1" s="1"/>
  <c r="T13" i="1"/>
  <c r="R15" i="1"/>
  <c r="Q21" i="1" l="1"/>
  <c r="Q22" i="1" s="1"/>
  <c r="P21" i="1"/>
  <c r="P22" i="1" s="1"/>
  <c r="T18" i="1"/>
  <c r="U17" i="1"/>
  <c r="U18" i="1" s="1"/>
  <c r="V16" i="1"/>
  <c r="U13" i="1"/>
  <c r="T14" i="1"/>
  <c r="T15" i="1" s="1"/>
  <c r="U14" i="1" l="1"/>
  <c r="U15" i="1" s="1"/>
  <c r="V13" i="1"/>
  <c r="V17" i="1"/>
  <c r="V18" i="1" s="1"/>
  <c r="W16" i="1"/>
  <c r="W13" i="1" l="1"/>
  <c r="V14" i="1"/>
  <c r="V15" i="1" s="1"/>
  <c r="X16" i="1"/>
  <c r="W17" i="1"/>
  <c r="W18" i="1" l="1"/>
  <c r="Y16" i="1"/>
  <c r="X17" i="1"/>
  <c r="X13" i="1"/>
  <c r="W14" i="1"/>
  <c r="W15" i="1" s="1"/>
  <c r="U21" i="1" s="1"/>
  <c r="U22" i="1" s="1"/>
  <c r="T21" i="1" l="1"/>
  <c r="T22" i="1" s="1"/>
  <c r="Y13" i="1"/>
  <c r="X14" i="1"/>
  <c r="X15" i="1" s="1"/>
  <c r="X18" i="1"/>
  <c r="Z16" i="1"/>
  <c r="Y17" i="1"/>
  <c r="Y18" i="1" s="1"/>
  <c r="AA16" i="1" l="1"/>
  <c r="AA17" i="1" s="1"/>
  <c r="AA18" i="1" s="1"/>
  <c r="Z17" i="1"/>
  <c r="Z18" i="1" s="1"/>
  <c r="Z13" i="1"/>
  <c r="Y14" i="1"/>
  <c r="Y15" i="1" s="1"/>
  <c r="AC18" i="1" l="1"/>
  <c r="AD18" i="1" s="1"/>
  <c r="AA13" i="1"/>
  <c r="AA14" i="1" s="1"/>
  <c r="AA15" i="1" s="1"/>
  <c r="Z14" i="1"/>
  <c r="Z15" i="1" s="1"/>
  <c r="AC15" i="1" l="1"/>
  <c r="AD15" i="1" s="1"/>
  <c r="X21" i="1"/>
  <c r="X22" i="1" s="1"/>
  <c r="Y21" i="1"/>
  <c r="Y22" i="1" s="1"/>
  <c r="AA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<sst xmlns="http://schemas.openxmlformats.org/spreadsheetml/2006/main" count="91" uniqueCount="69">
  <si>
    <t>Tarefa</t>
  </si>
  <si>
    <t>S1</t>
  </si>
  <si>
    <t>S2</t>
  </si>
  <si>
    <t>S3</t>
  </si>
  <si>
    <t>S4</t>
  </si>
  <si>
    <t>CRONOGRAMA ESTIMATIVO</t>
  </si>
  <si>
    <t>MÊS 1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</si>
  <si>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</si>
  <si>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</si>
  <si>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</si>
  <si>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</si>
  <si>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</si>
  <si>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</si>
  <si>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</si>
  <si>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</si>
  <si>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</si>
  <si>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</si>
  <si>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</si>
  <si>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</si>
  <si>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</si>
  <si>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</si>
  <si>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</si>
  <si>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</si>
  <si>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</si>
  <si>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</si>
  <si>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</si>
  <si>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</si>
  <si>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</si>
  <si>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</si>
  <si>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</si>
  <si>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</si>
  <si>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</si>
  <si>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</si>
  <si>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</si>
  <si>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</si>
  <si>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</si>
  <si>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</si>
  <si>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</si>
  <si>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</si>
  <si>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</si>
  <si>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</si>
  <si>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</si>
  <si>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</si>
  <si>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DCO-CFM</t>
  </si>
  <si>
    <t>MÊS 2</t>
  </si>
  <si>
    <t>MÊS 3</t>
  </si>
  <si>
    <t>S5</t>
  </si>
  <si>
    <t>S6</t>
  </si>
  <si>
    <t>S7</t>
  </si>
  <si>
    <t>S8</t>
  </si>
  <si>
    <t>S9</t>
  </si>
  <si>
    <t>S10</t>
  </si>
  <si>
    <t>S11</t>
  </si>
  <si>
    <t>S12</t>
  </si>
  <si>
    <t>MÊS 4</t>
  </si>
  <si>
    <t>MÊS 5</t>
  </si>
  <si>
    <t>TS 84 2024 - AMBULATÓRIO FAZENDA SÃO JOAQUIM
REFORMA DO REFEITÓRIO DA FSJ - F103</t>
  </si>
  <si>
    <t>136/25</t>
  </si>
  <si>
    <t>AMBULATÓRIO FSJ</t>
  </si>
  <si>
    <t>REFORMA DO REFEITÓRIO DA FSJ</t>
  </si>
  <si>
    <t>S13</t>
  </si>
  <si>
    <t>S14</t>
  </si>
  <si>
    <t>S15</t>
  </si>
  <si>
    <t>S16</t>
  </si>
  <si>
    <t>S17</t>
  </si>
  <si>
    <t>S18</t>
  </si>
  <si>
    <t>S19</t>
  </si>
  <si>
    <t>S20</t>
  </si>
  <si>
    <t>DCO-CFFS-000-AMBULATORIO-REFEITORIO-FSJ_02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</si>
</sst>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0" fillId="0" borderId="10" xfId="3" applyFont="1" applyBorder="1" applyAlignment="1">
      <alignment vertical="center"/>
    </xf>
    <xf numFmtId="14" fontId="32" fillId="0" borderId="2" xfId="5" applyNumberFormat="1" applyFont="1" applyBorder="1" applyAlignment="1">
      <alignment vertical="center"/>
    </xf>
    <xf numFmtId="0" fontId="30" fillId="0" borderId="0" xfId="3" applyFont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4" fillId="5" borderId="40" xfId="0" applyFont="1" applyFill="1" applyBorder="1" applyAlignment="1">
      <alignment vertical="center"/>
    </xf>
    <xf numFmtId="166" fontId="7" fillId="5" borderId="40" xfId="11" applyNumberFormat="1" applyFont="1" applyFill="1" applyBorder="1" applyAlignment="1" applyProtection="1">
      <alignment vertical="center"/>
    </xf>
    <xf numFmtId="165" fontId="7" fillId="4" borderId="4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2" fillId="0" borderId="20" xfId="5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5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4" fillId="0" borderId="24" xfId="0" quotePrefix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25" fillId="4" borderId="3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20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3" fillId="4" borderId="3" xfId="5" applyFont="1" applyFill="1" applyBorder="1" applyAlignment="1">
      <alignment horizontal="left" vertical="center"/>
    </xf>
    <xf numFmtId="0" fontId="35" fillId="4" borderId="20" xfId="5" applyFont="1" applyFill="1" applyBorder="1" applyAlignment="1">
      <alignment horizontal="center" vertical="center"/>
    </xf>
    <xf numFmtId="0" fontId="35" fillId="4" borderId="2" xfId="5" applyFont="1" applyFill="1" applyBorder="1" applyAlignment="1">
      <alignment horizontal="center" vertical="center"/>
    </xf>
    <xf numFmtId="0" fontId="35" fillId="4" borderId="18" xfId="5" applyFont="1" applyFill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11" fillId="2" borderId="6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39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0" fontId="35" fillId="0" borderId="18" xfId="5" applyFont="1" applyBorder="1" applyAlignment="1">
      <alignment horizontal="center" vertical="center" wrapText="1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3</xdr:row>
      <xdr:rowOff>142875</xdr:rowOff>
    </xdr:from>
    <xdr:to>
      <xdr:col>6</xdr:col>
      <xdr:colOff>168365</xdr:colOff>
      <xdr:row>8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834534-7DDC-4CB3-9CCA-73473EE0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628650"/>
          <a:ext cx="1559016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375611</xdr:colOff>
      <xdr:row>1</xdr:row>
      <xdr:rowOff>81012</xdr:rowOff>
    </xdr:from>
    <xdr:to>
      <xdr:col>1</xdr:col>
      <xdr:colOff>1686212</xdr:colOff>
      <xdr:row>6</xdr:row>
      <xdr:rowOff>294719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11" y="271512"/>
          <a:ext cx="3659524" cy="183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Q8" sqref="Q8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7.54296875" style="1" customWidth="1"/>
    <col min="28" max="16384" width="3" style="1"/>
  </cols>
  <sheetData>
    <row r="1" spans="1:34" ht="12.75" customHeight="1" x14ac:dyDescent="0.25">
      <c r="A1" s="168"/>
      <c r="B1" s="169"/>
      <c r="C1" s="169"/>
      <c r="D1" s="169"/>
      <c r="E1" s="169"/>
      <c r="F1" s="169"/>
      <c r="G1" s="170"/>
      <c r="H1" s="178" t="s">
        <v>27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44" t="s">
        <v>19</v>
      </c>
      <c r="AC1" s="145"/>
      <c r="AD1" s="145"/>
      <c r="AE1" s="145"/>
      <c r="AF1" s="145"/>
      <c r="AG1" s="145"/>
      <c r="AH1" s="146"/>
    </row>
    <row r="2" spans="1:34" ht="12.75" customHeight="1" x14ac:dyDescent="0.25">
      <c r="A2" s="171"/>
      <c r="B2" s="172"/>
      <c r="C2" s="172"/>
      <c r="D2" s="172"/>
      <c r="E2" s="172"/>
      <c r="F2" s="172"/>
      <c r="G2" s="173"/>
      <c r="H2" s="181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3"/>
      <c r="AB2" s="9"/>
      <c r="AC2" s="8"/>
      <c r="AD2" s="60"/>
      <c r="AE2" s="60"/>
      <c r="AF2" s="60"/>
      <c r="AG2" s="60"/>
      <c r="AH2" s="12"/>
    </row>
    <row r="3" spans="1:34" ht="12.75" customHeight="1" x14ac:dyDescent="0.25">
      <c r="A3" s="171"/>
      <c r="B3" s="172"/>
      <c r="C3" s="172"/>
      <c r="D3" s="172"/>
      <c r="E3" s="172"/>
      <c r="F3" s="172"/>
      <c r="G3" s="173"/>
      <c r="H3" s="23" t="s">
        <v>20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28</v>
      </c>
      <c r="X3" s="22"/>
      <c r="Y3" s="22"/>
      <c r="Z3" s="22"/>
      <c r="AA3" s="24"/>
      <c r="AB3" s="8"/>
      <c r="AC3" s="8"/>
      <c r="AD3" s="61"/>
      <c r="AE3" s="60"/>
      <c r="AF3" s="60"/>
      <c r="AG3" s="60"/>
      <c r="AH3" s="12"/>
    </row>
    <row r="4" spans="1:34" ht="12.75" customHeight="1" x14ac:dyDescent="0.25">
      <c r="A4" s="171"/>
      <c r="B4" s="172"/>
      <c r="C4" s="172"/>
      <c r="D4" s="172"/>
      <c r="E4" s="172"/>
      <c r="F4" s="172"/>
      <c r="G4" s="173"/>
      <c r="H4" s="141" t="s">
        <v>37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  <c r="W4" s="184" t="s">
        <v>68</v>
      </c>
      <c r="X4" s="185"/>
      <c r="Y4" s="185"/>
      <c r="Z4" s="185"/>
      <c r="AA4" s="186"/>
      <c r="AB4" s="7" t="s">
        <v>41</v>
      </c>
      <c r="AC4" s="62" t="s">
        <v>21</v>
      </c>
      <c r="AD4" s="61"/>
      <c r="AE4" s="60"/>
      <c r="AF4" s="60"/>
      <c r="AG4" s="60"/>
      <c r="AH4" s="12"/>
    </row>
    <row r="5" spans="1:34" ht="12.75" customHeight="1" x14ac:dyDescent="0.25">
      <c r="A5" s="171"/>
      <c r="B5" s="172"/>
      <c r="C5" s="172"/>
      <c r="D5" s="172"/>
      <c r="E5" s="172"/>
      <c r="F5" s="172"/>
      <c r="G5" s="173"/>
      <c r="H5" s="187" t="s">
        <v>39</v>
      </c>
      <c r="I5" s="188"/>
      <c r="J5" s="188"/>
      <c r="K5" s="188"/>
      <c r="L5" s="189"/>
      <c r="M5" s="147" t="s">
        <v>40</v>
      </c>
      <c r="N5" s="148"/>
      <c r="O5" s="148"/>
      <c r="P5" s="148"/>
      <c r="Q5" s="149"/>
      <c r="R5" s="147" t="s">
        <v>38</v>
      </c>
      <c r="S5" s="148"/>
      <c r="T5" s="148"/>
      <c r="U5" s="148"/>
      <c r="V5" s="149"/>
      <c r="W5" s="187" t="s">
        <v>29</v>
      </c>
      <c r="X5" s="188"/>
      <c r="Y5" s="188"/>
      <c r="Z5" s="188"/>
      <c r="AA5" s="189"/>
      <c r="AB5" s="7" t="s">
        <v>41</v>
      </c>
      <c r="AC5" s="62" t="s">
        <v>22</v>
      </c>
      <c r="AD5" s="61"/>
      <c r="AE5" s="60"/>
      <c r="AF5" s="60"/>
      <c r="AG5" s="60"/>
      <c r="AH5" s="12"/>
    </row>
    <row r="6" spans="1:34" ht="12.75" customHeight="1" x14ac:dyDescent="0.25">
      <c r="A6" s="171"/>
      <c r="B6" s="172"/>
      <c r="C6" s="172"/>
      <c r="D6" s="172"/>
      <c r="E6" s="172"/>
      <c r="F6" s="172"/>
      <c r="G6" s="173"/>
      <c r="H6" s="190"/>
      <c r="I6" s="191"/>
      <c r="J6" s="191"/>
      <c r="K6" s="191"/>
      <c r="L6" s="192"/>
      <c r="M6" s="150"/>
      <c r="N6" s="151"/>
      <c r="O6" s="151"/>
      <c r="P6" s="151"/>
      <c r="Q6" s="152"/>
      <c r="R6" s="150"/>
      <c r="S6" s="151"/>
      <c r="T6" s="151"/>
      <c r="U6" s="151"/>
      <c r="V6" s="152"/>
      <c r="W6" s="190"/>
      <c r="X6" s="191"/>
      <c r="Y6" s="191"/>
      <c r="Z6" s="191"/>
      <c r="AA6" s="192"/>
      <c r="AB6" s="7" t="s">
        <v>41</v>
      </c>
      <c r="AC6" s="62" t="s">
        <v>23</v>
      </c>
      <c r="AD6" s="61"/>
      <c r="AE6" s="60"/>
      <c r="AF6" s="60"/>
      <c r="AG6" s="60"/>
      <c r="AH6" s="12"/>
    </row>
    <row r="7" spans="1:34" ht="12.75" customHeight="1" x14ac:dyDescent="0.25">
      <c r="A7" s="171"/>
      <c r="B7" s="172"/>
      <c r="C7" s="172"/>
      <c r="D7" s="172"/>
      <c r="E7" s="172"/>
      <c r="F7" s="172"/>
      <c r="G7" s="173"/>
      <c r="H7" s="141" t="s">
        <v>43</v>
      </c>
      <c r="I7" s="142"/>
      <c r="J7" s="142"/>
      <c r="K7" s="142"/>
      <c r="L7" s="143"/>
      <c r="M7" s="153">
        <v>46098</v>
      </c>
      <c r="N7" s="142"/>
      <c r="O7" s="142"/>
      <c r="P7" s="142"/>
      <c r="Q7" s="143"/>
      <c r="R7" s="141">
        <v>2</v>
      </c>
      <c r="S7" s="142"/>
      <c r="T7" s="142"/>
      <c r="U7" s="142"/>
      <c r="V7" s="143"/>
      <c r="W7" s="138" t="s">
        <v>57</v>
      </c>
      <c r="X7" s="139"/>
      <c r="Y7" s="139"/>
      <c r="Z7" s="139"/>
      <c r="AA7" s="140"/>
      <c r="AB7" s="7" t="s">
        <v>36</v>
      </c>
      <c r="AC7" s="62" t="s">
        <v>24</v>
      </c>
      <c r="AD7" s="61"/>
      <c r="AE7" s="60"/>
      <c r="AF7" s="60"/>
      <c r="AG7" s="60"/>
      <c r="AH7" s="12"/>
    </row>
    <row r="8" spans="1:34" ht="12.75" customHeight="1" x14ac:dyDescent="0.25">
      <c r="A8" s="171"/>
      <c r="B8" s="172"/>
      <c r="C8" s="172"/>
      <c r="D8" s="172"/>
      <c r="E8" s="172"/>
      <c r="F8" s="172"/>
      <c r="G8" s="174"/>
      <c r="H8" s="31" t="s">
        <v>30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63"/>
      <c r="AC8" s="62"/>
      <c r="AD8" s="61"/>
      <c r="AE8" s="60"/>
      <c r="AF8" s="60"/>
      <c r="AG8" s="60"/>
      <c r="AH8" s="12"/>
    </row>
    <row r="9" spans="1:34" ht="12.75" customHeight="1" x14ac:dyDescent="0.25">
      <c r="A9" s="171"/>
      <c r="B9" s="172"/>
      <c r="C9" s="172"/>
      <c r="D9" s="172"/>
      <c r="E9" s="172"/>
      <c r="F9" s="172"/>
      <c r="G9" s="173"/>
      <c r="H9" s="141" t="s">
        <v>42</v>
      </c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  <c r="AB9" s="10"/>
      <c r="AC9" s="62"/>
      <c r="AD9" s="61"/>
      <c r="AE9" s="60"/>
      <c r="AF9" s="60"/>
      <c r="AG9" s="60"/>
      <c r="AH9" s="12"/>
    </row>
    <row r="10" spans="1:34" ht="12.75" customHeight="1" x14ac:dyDescent="0.25">
      <c r="A10" s="171"/>
      <c r="B10" s="172"/>
      <c r="C10" s="172"/>
      <c r="D10" s="172"/>
      <c r="E10" s="172"/>
      <c r="F10" s="172"/>
      <c r="G10" s="173"/>
      <c r="H10" s="33" t="s">
        <v>25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26"/>
      <c r="AB10" s="11"/>
      <c r="AC10" s="62"/>
      <c r="AD10" s="60"/>
      <c r="AE10" s="60"/>
      <c r="AF10" s="60"/>
      <c r="AG10" s="60"/>
      <c r="AH10" s="12"/>
    </row>
    <row r="11" spans="1:34" ht="12.75" customHeight="1" x14ac:dyDescent="0.25">
      <c r="A11" s="171"/>
      <c r="B11" s="172"/>
      <c r="C11" s="172"/>
      <c r="D11" s="172"/>
      <c r="E11" s="172"/>
      <c r="F11" s="172"/>
      <c r="G11" s="173"/>
      <c r="H11" s="162" t="s">
        <v>56</v>
      </c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4"/>
      <c r="AB11" s="10"/>
      <c r="AC11" s="63"/>
      <c r="AD11" s="60"/>
      <c r="AE11" s="60"/>
      <c r="AF11" s="60"/>
      <c r="AG11" s="60"/>
      <c r="AH11" s="12"/>
    </row>
    <row r="12" spans="1:34" ht="12.75" customHeight="1" x14ac:dyDescent="0.25">
      <c r="A12" s="171"/>
      <c r="B12" s="172"/>
      <c r="C12" s="172"/>
      <c r="D12" s="172"/>
      <c r="E12" s="172"/>
      <c r="F12" s="172"/>
      <c r="G12" s="173"/>
      <c r="H12" s="162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4"/>
      <c r="AB12" s="63"/>
      <c r="AC12" s="63"/>
      <c r="AD12" s="65"/>
      <c r="AE12" s="65"/>
      <c r="AF12" s="65"/>
      <c r="AG12" s="65"/>
      <c r="AH12" s="13"/>
    </row>
    <row r="13" spans="1:34" ht="12.75" customHeight="1" x14ac:dyDescent="0.25">
      <c r="A13" s="175"/>
      <c r="B13" s="176"/>
      <c r="C13" s="176"/>
      <c r="D13" s="176"/>
      <c r="E13" s="176"/>
      <c r="F13" s="176"/>
      <c r="G13" s="177"/>
      <c r="H13" s="165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7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6"/>
      <c r="M14" s="66"/>
      <c r="N14" s="66"/>
      <c r="O14" s="66"/>
      <c r="P14" s="67"/>
      <c r="Q14" s="67"/>
      <c r="R14" s="66"/>
      <c r="S14" s="66"/>
      <c r="T14" s="66"/>
      <c r="U14" s="67"/>
      <c r="V14" s="67"/>
      <c r="W14" s="66"/>
      <c r="X14" s="66"/>
      <c r="Y14" s="67"/>
      <c r="Z14" s="66"/>
      <c r="AA14" s="67"/>
      <c r="AB14" s="67"/>
      <c r="AC14" s="67"/>
      <c r="AD14" s="67"/>
      <c r="AE14" s="67"/>
      <c r="AF14" s="67"/>
      <c r="AG14" s="67"/>
      <c r="AH14" s="16"/>
    </row>
    <row r="15" spans="1:34" ht="12.75" customHeight="1" x14ac:dyDescent="0.25">
      <c r="A15" s="15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6"/>
      <c r="M15" s="66"/>
      <c r="N15" s="66"/>
      <c r="O15" s="66"/>
      <c r="P15" s="67"/>
      <c r="Q15" s="67"/>
      <c r="R15" s="66"/>
      <c r="S15" s="66"/>
      <c r="T15" s="66"/>
      <c r="U15" s="67"/>
      <c r="V15" s="67"/>
      <c r="W15" s="66"/>
      <c r="X15" s="66"/>
      <c r="Y15" s="67"/>
      <c r="Z15" s="66"/>
      <c r="AA15" s="67"/>
      <c r="AB15" s="67"/>
      <c r="AC15" s="67"/>
      <c r="AD15" s="67"/>
      <c r="AE15" s="67"/>
      <c r="AF15" s="67"/>
      <c r="AG15" s="67"/>
      <c r="AH15" s="16"/>
    </row>
    <row r="16" spans="1:34" ht="12.75" customHeight="1" x14ac:dyDescent="0.25">
      <c r="A16" s="1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6"/>
      <c r="M16" s="66"/>
      <c r="N16" s="66"/>
      <c r="O16" s="66"/>
      <c r="P16" s="67"/>
      <c r="Q16" s="67"/>
      <c r="R16" s="66"/>
      <c r="S16" s="66"/>
      <c r="T16" s="66"/>
      <c r="U16" s="67"/>
      <c r="V16" s="67"/>
      <c r="W16" s="66"/>
      <c r="X16" s="66"/>
      <c r="Y16" s="67"/>
      <c r="Z16" s="66"/>
      <c r="AA16" s="67"/>
      <c r="AB16" s="67"/>
      <c r="AC16" s="67"/>
      <c r="AD16" s="67"/>
      <c r="AE16" s="67"/>
      <c r="AF16" s="67"/>
      <c r="AG16" s="67"/>
      <c r="AH16" s="16"/>
    </row>
    <row r="17" spans="1:34" ht="12.75" customHeight="1" x14ac:dyDescent="0.25">
      <c r="A17" s="15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7"/>
      <c r="Q17" s="67"/>
      <c r="R17" s="66"/>
      <c r="S17" s="66"/>
      <c r="T17" s="66"/>
      <c r="U17" s="67"/>
      <c r="V17" s="67"/>
      <c r="W17" s="66"/>
      <c r="X17" s="66"/>
      <c r="Y17" s="67"/>
      <c r="Z17" s="66"/>
      <c r="AA17" s="67"/>
      <c r="AB17" s="67"/>
      <c r="AC17" s="67"/>
      <c r="AD17" s="67"/>
      <c r="AE17" s="67"/>
      <c r="AF17" s="67"/>
      <c r="AG17" s="67"/>
      <c r="AH17" s="16"/>
    </row>
    <row r="18" spans="1:34" ht="12.75" customHeight="1" x14ac:dyDescent="0.25">
      <c r="A18" s="1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6"/>
      <c r="M18" s="67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6"/>
      <c r="AA18" s="67"/>
      <c r="AB18" s="67"/>
      <c r="AC18" s="67"/>
      <c r="AD18" s="67"/>
      <c r="AE18" s="67"/>
      <c r="AF18" s="67"/>
      <c r="AG18" s="67"/>
      <c r="AH18" s="16"/>
    </row>
    <row r="19" spans="1:34" ht="12.75" customHeight="1" x14ac:dyDescent="0.25">
      <c r="A19" s="15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6"/>
      <c r="M19" s="67"/>
      <c r="N19" s="66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6"/>
      <c r="AA19" s="67"/>
      <c r="AB19" s="67"/>
      <c r="AC19" s="67"/>
      <c r="AD19" s="67"/>
      <c r="AE19" s="67"/>
      <c r="AF19" s="67"/>
      <c r="AG19" s="67"/>
      <c r="AH19" s="16"/>
    </row>
    <row r="20" spans="1:34" ht="12.75" customHeight="1" x14ac:dyDescent="0.25">
      <c r="A20" s="17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6"/>
      <c r="M20" s="67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6"/>
      <c r="AA20" s="67"/>
      <c r="AB20" s="67"/>
      <c r="AC20" s="67"/>
      <c r="AD20" s="67"/>
      <c r="AE20" s="67"/>
      <c r="AF20" s="67"/>
      <c r="AG20" s="67"/>
      <c r="AH20" s="16"/>
    </row>
    <row r="21" spans="1:34" ht="12.75" customHeight="1" x14ac:dyDescent="0.25">
      <c r="A21" s="17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6"/>
      <c r="M21" s="67"/>
      <c r="N21" s="66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6"/>
      <c r="AA21" s="67"/>
      <c r="AB21" s="67"/>
      <c r="AC21" s="67"/>
      <c r="AD21" s="67"/>
      <c r="AE21" s="67"/>
      <c r="AF21" s="67"/>
      <c r="AG21" s="67"/>
      <c r="AH21" s="16"/>
    </row>
    <row r="22" spans="1:34" ht="12.75" customHeight="1" x14ac:dyDescent="0.25">
      <c r="A22" s="15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6"/>
      <c r="M22" s="67"/>
      <c r="N22" s="66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6"/>
      <c r="AA22" s="67"/>
      <c r="AB22" s="67"/>
      <c r="AC22" s="67"/>
      <c r="AD22" s="67"/>
      <c r="AE22" s="67"/>
      <c r="AF22" s="67"/>
      <c r="AG22" s="67"/>
      <c r="AH22" s="16"/>
    </row>
    <row r="23" spans="1:34" ht="12.75" customHeight="1" x14ac:dyDescent="0.25">
      <c r="A23" s="15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6"/>
      <c r="M23" s="67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6"/>
      <c r="AA23" s="67"/>
      <c r="AB23" s="67"/>
      <c r="AC23" s="67"/>
      <c r="AD23" s="67"/>
      <c r="AE23" s="67"/>
      <c r="AF23" s="67"/>
      <c r="AG23" s="67"/>
      <c r="AH23" s="16"/>
    </row>
    <row r="24" spans="1:34" ht="12.75" customHeight="1" x14ac:dyDescent="0.25">
      <c r="A24" s="15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6"/>
      <c r="M24" s="67"/>
      <c r="N24" s="66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6"/>
      <c r="AA24" s="67"/>
      <c r="AB24" s="67"/>
      <c r="AC24" s="67"/>
      <c r="AD24" s="67"/>
      <c r="AE24" s="67"/>
      <c r="AF24" s="67"/>
      <c r="AG24" s="67"/>
      <c r="AH24" s="16"/>
    </row>
    <row r="25" spans="1:34" ht="12.75" customHeight="1" x14ac:dyDescent="0.25">
      <c r="A25" s="15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6"/>
      <c r="M25" s="67"/>
      <c r="N25" s="6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6"/>
      <c r="AA25" s="67"/>
      <c r="AB25" s="67"/>
      <c r="AC25" s="67"/>
      <c r="AD25" s="67"/>
      <c r="AE25" s="67"/>
      <c r="AF25" s="67"/>
      <c r="AG25" s="67"/>
      <c r="AH25" s="16"/>
    </row>
    <row r="26" spans="1:34" ht="12.75" customHeight="1" x14ac:dyDescent="0.25">
      <c r="A26" s="17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6"/>
      <c r="M26" s="67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6"/>
      <c r="AA26" s="67"/>
      <c r="AB26" s="67"/>
      <c r="AC26" s="67"/>
      <c r="AD26" s="67"/>
      <c r="AE26" s="67"/>
      <c r="AF26" s="67"/>
      <c r="AG26" s="67"/>
      <c r="AH26" s="16"/>
    </row>
    <row r="27" spans="1:34" ht="12.75" customHeight="1" x14ac:dyDescent="0.25">
      <c r="A27" s="17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6"/>
      <c r="M27" s="67"/>
      <c r="N27" s="66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6"/>
      <c r="AA27" s="67"/>
      <c r="AB27" s="67"/>
      <c r="AC27" s="67"/>
      <c r="AD27" s="67"/>
      <c r="AE27" s="67"/>
      <c r="AF27" s="67"/>
      <c r="AG27" s="67"/>
      <c r="AH27" s="16"/>
    </row>
    <row r="28" spans="1:34" ht="12.75" customHeight="1" x14ac:dyDescent="0.25">
      <c r="A28" s="17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6"/>
      <c r="M28" s="67"/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  <c r="Z28" s="66"/>
      <c r="AA28" s="66"/>
      <c r="AB28" s="67"/>
      <c r="AC28" s="67"/>
      <c r="AD28" s="67"/>
      <c r="AE28" s="67"/>
      <c r="AF28" s="67"/>
      <c r="AG28" s="67"/>
      <c r="AH28" s="16"/>
    </row>
    <row r="29" spans="1:34" ht="12.75" customHeight="1" x14ac:dyDescent="0.25">
      <c r="A29" s="15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6"/>
      <c r="M29" s="66"/>
      <c r="N29" s="66"/>
      <c r="O29" s="66"/>
      <c r="P29" s="67"/>
      <c r="Q29" s="67"/>
      <c r="R29" s="66"/>
      <c r="S29" s="66"/>
      <c r="T29" s="66"/>
      <c r="U29" s="67"/>
      <c r="V29" s="67"/>
      <c r="W29" s="66"/>
      <c r="X29" s="66"/>
      <c r="Y29" s="67"/>
      <c r="Z29" s="66"/>
      <c r="AA29" s="67"/>
      <c r="AB29" s="67"/>
      <c r="AC29" s="67"/>
      <c r="AD29" s="67"/>
      <c r="AE29" s="67"/>
      <c r="AF29" s="67"/>
      <c r="AG29" s="67"/>
      <c r="AH29" s="16"/>
    </row>
    <row r="30" spans="1:34" ht="12.75" customHeight="1" x14ac:dyDescent="0.25">
      <c r="A30" s="15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6"/>
      <c r="M30" s="66"/>
      <c r="N30" s="66"/>
      <c r="O30" s="66"/>
      <c r="P30" s="67"/>
      <c r="Q30" s="67"/>
      <c r="R30" s="66"/>
      <c r="S30" s="66"/>
      <c r="T30" s="66"/>
      <c r="U30" s="67"/>
      <c r="V30" s="67"/>
      <c r="W30" s="66"/>
      <c r="X30" s="66"/>
      <c r="Y30" s="66"/>
      <c r="Z30" s="66"/>
      <c r="AA30" s="66"/>
      <c r="AB30" s="66"/>
      <c r="AC30" s="67"/>
      <c r="AD30" s="67"/>
      <c r="AE30" s="67"/>
      <c r="AF30" s="67"/>
      <c r="AG30" s="67"/>
      <c r="AH30" s="16"/>
    </row>
    <row r="31" spans="1:34" ht="12.75" customHeight="1" x14ac:dyDescent="0.25">
      <c r="A31" s="15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6"/>
      <c r="M31" s="66"/>
      <c r="N31" s="66"/>
      <c r="O31" s="66"/>
      <c r="P31" s="67"/>
      <c r="Q31" s="67"/>
      <c r="R31" s="66"/>
      <c r="S31" s="66"/>
      <c r="T31" s="66"/>
      <c r="U31" s="67"/>
      <c r="V31" s="67"/>
      <c r="W31" s="66"/>
      <c r="X31" s="66"/>
      <c r="Y31" s="67"/>
      <c r="Z31" s="66"/>
      <c r="AA31" s="67"/>
      <c r="AB31" s="66"/>
      <c r="AC31" s="67"/>
      <c r="AD31" s="67"/>
      <c r="AE31" s="67"/>
      <c r="AF31" s="67"/>
      <c r="AG31" s="67"/>
      <c r="AH31" s="16"/>
    </row>
    <row r="32" spans="1:34" ht="12.75" customHeight="1" x14ac:dyDescent="0.25">
      <c r="A32" s="158" t="s">
        <v>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6"/>
    </row>
    <row r="33" spans="1:34" ht="12.7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6"/>
    </row>
    <row r="34" spans="1:34" ht="12.75" customHeight="1" x14ac:dyDescent="0.25">
      <c r="A34" s="158" t="s">
        <v>35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6"/>
    </row>
    <row r="35" spans="1:34" ht="12.7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6"/>
    </row>
    <row r="36" spans="1:34" ht="12.75" customHeight="1" x14ac:dyDescent="0.25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"/>
    </row>
    <row r="37" spans="1:34" ht="12.75" customHeight="1" x14ac:dyDescent="0.25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"/>
    </row>
    <row r="38" spans="1:34" ht="12.75" customHeight="1" x14ac:dyDescent="0.25">
      <c r="A38" s="15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6"/>
      <c r="M38" s="67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6"/>
      <c r="AA38" s="67"/>
      <c r="AB38" s="67"/>
      <c r="AC38" s="67"/>
      <c r="AD38" s="67"/>
      <c r="AE38" s="67"/>
      <c r="AF38" s="67"/>
      <c r="AG38" s="67"/>
      <c r="AH38" s="16"/>
    </row>
    <row r="39" spans="1:34" ht="12.75" customHeight="1" x14ac:dyDescent="0.25">
      <c r="A39" s="1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6"/>
      <c r="M39" s="67"/>
      <c r="N39" s="66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6"/>
      <c r="AA39" s="67"/>
      <c r="AB39" s="67"/>
      <c r="AC39" s="67"/>
      <c r="AD39" s="67"/>
      <c r="AE39" s="67"/>
      <c r="AF39" s="67"/>
      <c r="AG39" s="67"/>
      <c r="AH39" s="16"/>
    </row>
    <row r="40" spans="1:34" ht="12.75" customHeight="1" x14ac:dyDescent="0.25">
      <c r="A40" s="17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6"/>
      <c r="M40" s="67"/>
      <c r="N40" s="66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6"/>
      <c r="AA40" s="67"/>
      <c r="AB40" s="67"/>
      <c r="AC40" s="67"/>
      <c r="AD40" s="67"/>
      <c r="AE40" s="67"/>
      <c r="AF40" s="67"/>
      <c r="AG40" s="67"/>
      <c r="AH40" s="16"/>
    </row>
    <row r="41" spans="1:34" ht="12.75" customHeight="1" x14ac:dyDescent="0.25">
      <c r="A41" s="17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6"/>
      <c r="M41" s="67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6"/>
      <c r="AA41" s="67"/>
      <c r="AB41" s="67"/>
      <c r="AC41" s="67"/>
      <c r="AD41" s="67"/>
      <c r="AE41" s="67"/>
      <c r="AF41" s="67"/>
      <c r="AG41" s="67"/>
      <c r="AH41" s="16"/>
    </row>
    <row r="42" spans="1:34" ht="12.75" customHeight="1" x14ac:dyDescent="0.25">
      <c r="A42" s="17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6"/>
      <c r="M42" s="67"/>
      <c r="N42" s="66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6"/>
      <c r="AA42" s="67"/>
      <c r="AB42" s="67"/>
      <c r="AC42" s="67"/>
      <c r="AD42" s="67"/>
      <c r="AE42" s="67"/>
      <c r="AF42" s="67"/>
      <c r="AG42" s="67"/>
      <c r="AH42" s="16"/>
    </row>
    <row r="43" spans="1:34" ht="12.75" customHeight="1" x14ac:dyDescent="0.25">
      <c r="A43" s="17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6"/>
      <c r="M43" s="67"/>
      <c r="N43" s="66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6"/>
      <c r="AA43" s="67"/>
      <c r="AB43" s="67"/>
      <c r="AC43" s="67"/>
      <c r="AD43" s="67"/>
      <c r="AE43" s="67"/>
      <c r="AF43" s="67"/>
      <c r="AG43" s="67"/>
      <c r="AH43" s="16"/>
    </row>
    <row r="44" spans="1:34" ht="12.75" customHeight="1" x14ac:dyDescent="0.25">
      <c r="A44" s="17"/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6"/>
      <c r="M44" s="67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6"/>
      <c r="AA44" s="67"/>
      <c r="AB44" s="67"/>
      <c r="AC44" s="67"/>
      <c r="AD44" s="67"/>
      <c r="AE44" s="67"/>
      <c r="AF44" s="67"/>
      <c r="AG44" s="67"/>
      <c r="AH44" s="16"/>
    </row>
    <row r="45" spans="1:34" ht="12.75" customHeight="1" x14ac:dyDescent="0.25">
      <c r="A45" s="17"/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6"/>
      <c r="M45" s="67"/>
      <c r="N45" s="66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6"/>
      <c r="AA45" s="67"/>
      <c r="AB45" s="67"/>
      <c r="AC45" s="67"/>
      <c r="AD45" s="67"/>
      <c r="AE45" s="67"/>
      <c r="AF45" s="67"/>
      <c r="AG45" s="67"/>
      <c r="AH45" s="16"/>
    </row>
    <row r="46" spans="1:34" ht="12.75" customHeight="1" x14ac:dyDescent="0.25">
      <c r="A46" s="17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6"/>
      <c r="M46" s="67"/>
      <c r="N46" s="66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6"/>
      <c r="AA46" s="67"/>
      <c r="AB46" s="67"/>
      <c r="AC46" s="67"/>
      <c r="AD46" s="67"/>
      <c r="AE46" s="67"/>
      <c r="AF46" s="67"/>
      <c r="AG46" s="67"/>
      <c r="AH46" s="16"/>
    </row>
    <row r="47" spans="1:34" ht="12.75" customHeight="1" x14ac:dyDescent="0.25">
      <c r="A47" s="17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6"/>
      <c r="M47" s="67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6"/>
      <c r="AA47" s="67"/>
      <c r="AB47" s="67"/>
      <c r="AC47" s="67"/>
      <c r="AD47" s="67"/>
      <c r="AE47" s="67"/>
      <c r="AF47" s="67"/>
      <c r="AG47" s="67"/>
      <c r="AH47" s="16"/>
    </row>
    <row r="48" spans="1:34" ht="12.75" customHeight="1" x14ac:dyDescent="0.25">
      <c r="A48" s="17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6"/>
      <c r="M48" s="67"/>
      <c r="N48" s="66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6"/>
      <c r="AA48" s="67"/>
      <c r="AB48" s="67"/>
      <c r="AC48" s="67"/>
      <c r="AD48" s="67"/>
      <c r="AE48" s="67"/>
      <c r="AF48" s="67"/>
      <c r="AG48" s="67"/>
      <c r="AH48" s="16"/>
    </row>
    <row r="49" spans="1:34" ht="12.75" customHeight="1" x14ac:dyDescent="0.25">
      <c r="A49" s="17"/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6"/>
      <c r="M49" s="67"/>
      <c r="N49" s="66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6"/>
      <c r="AA49" s="67"/>
      <c r="AB49" s="67"/>
      <c r="AC49" s="67"/>
      <c r="AD49" s="67"/>
      <c r="AE49" s="67"/>
      <c r="AF49" s="67"/>
      <c r="AG49" s="67"/>
      <c r="AH49" s="16"/>
    </row>
    <row r="50" spans="1:34" ht="12.75" customHeight="1" x14ac:dyDescent="0.25">
      <c r="A50" s="17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6"/>
      <c r="M50" s="67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6"/>
      <c r="AA50" s="67"/>
      <c r="AB50" s="67"/>
      <c r="AC50" s="67"/>
      <c r="AD50" s="67"/>
      <c r="AE50" s="67"/>
      <c r="AF50" s="67"/>
      <c r="AG50" s="67"/>
      <c r="AH50" s="16"/>
    </row>
    <row r="51" spans="1:34" ht="12.75" customHeight="1" x14ac:dyDescent="0.25">
      <c r="A51" s="17"/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6"/>
      <c r="M51" s="67"/>
      <c r="N51" s="66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6"/>
      <c r="AA51" s="67"/>
      <c r="AB51" s="67"/>
      <c r="AC51" s="67"/>
      <c r="AD51" s="67"/>
      <c r="AE51" s="67"/>
      <c r="AF51" s="67"/>
      <c r="AG51" s="67"/>
      <c r="AH51" s="16"/>
    </row>
    <row r="52" spans="1:34" ht="12.75" customHeight="1" x14ac:dyDescent="0.25">
      <c r="A52" s="17"/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6"/>
      <c r="M52" s="67"/>
      <c r="N52" s="66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6"/>
      <c r="AA52" s="67"/>
      <c r="AB52" s="67"/>
      <c r="AC52" s="67"/>
      <c r="AD52" s="67"/>
      <c r="AE52" s="67"/>
      <c r="AF52" s="67"/>
      <c r="AG52" s="67"/>
      <c r="AH52" s="16"/>
    </row>
    <row r="53" spans="1:34" ht="12.75" customHeight="1" x14ac:dyDescent="0.25">
      <c r="A53" s="17"/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6"/>
      <c r="M53" s="67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16"/>
    </row>
    <row r="54" spans="1:34" ht="12.75" customHeight="1" x14ac:dyDescent="0.25">
      <c r="A54" s="17"/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6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16"/>
    </row>
    <row r="55" spans="1:34" ht="12.75" customHeight="1" x14ac:dyDescent="0.25">
      <c r="A55" s="17"/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6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16"/>
    </row>
    <row r="56" spans="1:34" ht="12.75" customHeight="1" x14ac:dyDescent="0.25">
      <c r="A56" s="17"/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6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16"/>
    </row>
    <row r="57" spans="1:34" ht="12.75" customHeight="1" x14ac:dyDescent="0.25">
      <c r="A57" s="17"/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6"/>
      <c r="M57" s="66"/>
      <c r="N57" s="66"/>
      <c r="O57" s="66"/>
      <c r="P57" s="66"/>
      <c r="Q57" s="66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16"/>
    </row>
    <row r="58" spans="1:34" ht="12.75" customHeight="1" x14ac:dyDescent="0.25">
      <c r="A58" s="17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6"/>
      <c r="M58" s="66"/>
      <c r="N58" s="66"/>
      <c r="O58" s="66"/>
      <c r="P58" s="66"/>
      <c r="Q58" s="66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16"/>
    </row>
    <row r="59" spans="1:34" ht="12.75" customHeight="1" x14ac:dyDescent="0.25">
      <c r="A59" s="17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6"/>
      <c r="M59" s="66"/>
      <c r="N59" s="66"/>
      <c r="O59" s="66"/>
      <c r="P59" s="66"/>
      <c r="Q59" s="66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6"/>
    </row>
    <row r="60" spans="1:34" ht="12.75" customHeight="1" x14ac:dyDescent="0.25">
      <c r="A60" s="17"/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6"/>
      <c r="M60" s="66"/>
      <c r="N60" s="66"/>
      <c r="O60" s="66"/>
      <c r="P60" s="66"/>
      <c r="Q60" s="66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6"/>
    </row>
    <row r="61" spans="1:34" ht="12.75" customHeight="1" x14ac:dyDescent="0.25">
      <c r="A61" s="17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6"/>
      <c r="M61" s="66"/>
      <c r="N61" s="66"/>
      <c r="O61" s="66"/>
      <c r="P61" s="66"/>
      <c r="Q61" s="66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6"/>
    </row>
    <row r="62" spans="1:34" ht="12.75" customHeight="1" x14ac:dyDescent="0.25">
      <c r="A62" s="17"/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6"/>
      <c r="M62" s="66"/>
      <c r="N62" s="66"/>
      <c r="O62" s="66"/>
      <c r="P62" s="66"/>
      <c r="Q62" s="66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16"/>
    </row>
    <row r="63" spans="1:34" ht="12.75" customHeight="1" x14ac:dyDescent="0.25">
      <c r="A63" s="18"/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  <c r="O63" s="68"/>
      <c r="P63" s="68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16"/>
    </row>
    <row r="64" spans="1:34" ht="12.75" customHeight="1" x14ac:dyDescent="0.25">
      <c r="A64" s="1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6"/>
      <c r="M64" s="66"/>
      <c r="N64" s="66"/>
      <c r="O64" s="66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6"/>
    </row>
    <row r="65" spans="1:34" ht="12.75" customHeight="1" x14ac:dyDescent="0.25">
      <c r="A65" s="155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6"/>
    </row>
    <row r="66" spans="1:34" ht="12.75" customHeight="1" x14ac:dyDescent="0.25">
      <c r="A66" s="155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6"/>
    </row>
    <row r="67" spans="1:34" ht="12.75" customHeight="1" x14ac:dyDescent="0.25">
      <c r="A67" s="156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6"/>
    </row>
    <row r="68" spans="1:34" ht="12.75" customHeight="1" x14ac:dyDescent="0.25">
      <c r="A68" s="155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6"/>
    </row>
    <row r="69" spans="1:34" ht="12.75" customHeight="1" x14ac:dyDescent="0.25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W7:AA7"/>
    <mergeCell ref="H9:AA9"/>
    <mergeCell ref="AB1:AH1"/>
    <mergeCell ref="M5:Q6"/>
    <mergeCell ref="R5:V6"/>
    <mergeCell ref="M7:Q7"/>
    <mergeCell ref="R7:V7"/>
    <mergeCell ref="H7:L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06"/>
  <sheetViews>
    <sheetView showGridLines="0" tabSelected="1" view="pageBreakPreview" zoomScale="55" zoomScaleNormal="55" zoomScaleSheetLayoutView="55" workbookViewId="0">
      <selection activeCell="U38" sqref="U38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7" width="15.7265625" style="3" customWidth="1"/>
    <col min="28" max="28" width="9.1796875" style="3"/>
    <col min="29" max="29" width="20.7265625" style="3" bestFit="1" customWidth="1"/>
    <col min="30" max="30" width="19" style="3" bestFit="1" customWidth="1"/>
    <col min="31" max="16384" width="9.1796875" style="3"/>
  </cols>
  <sheetData>
    <row r="1" spans="1:30" ht="15" customHeight="1" x14ac:dyDescent="0.25">
      <c r="A1" s="115"/>
      <c r="B1" s="116"/>
      <c r="C1" s="128" t="str">
        <f>Capa!H1</f>
        <v>DIVISÃO DE CUSTOS E ORÇAMENTOS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  <c r="U1" s="70"/>
      <c r="V1" s="70"/>
      <c r="W1" s="70"/>
      <c r="X1" s="72"/>
      <c r="Y1" s="72"/>
      <c r="Z1" s="72"/>
      <c r="AA1" s="72"/>
    </row>
    <row r="2" spans="1:30" s="5" customFormat="1" ht="29.25" customHeight="1" x14ac:dyDescent="0.25">
      <c r="A2" s="117"/>
      <c r="B2" s="118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  <c r="U2" s="72"/>
      <c r="V2" s="72"/>
      <c r="W2" s="72"/>
      <c r="X2" s="72"/>
      <c r="Y2" s="72"/>
      <c r="Z2" s="72"/>
      <c r="AA2" s="72"/>
    </row>
    <row r="3" spans="1:30" s="5" customFormat="1" ht="24" customHeight="1" x14ac:dyDescent="0.25">
      <c r="A3" s="117"/>
      <c r="B3" s="118"/>
      <c r="C3" s="86" t="str">
        <f>Capa!H3</f>
        <v>TÍTULO: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6" t="str">
        <f>Capa!W3</f>
        <v>Nº DOC. (BUTANTAN):</v>
      </c>
      <c r="Q3" s="126"/>
      <c r="R3" s="126"/>
      <c r="S3" s="126"/>
      <c r="T3" s="127"/>
      <c r="U3" s="1"/>
      <c r="V3" s="8" t="s">
        <v>26</v>
      </c>
      <c r="W3" s="8"/>
      <c r="X3" s="8"/>
      <c r="Y3" s="8"/>
      <c r="Z3" s="8"/>
      <c r="AA3" s="8"/>
    </row>
    <row r="4" spans="1:30" s="5" customFormat="1" ht="24" customHeight="1" x14ac:dyDescent="0.25">
      <c r="A4" s="117"/>
      <c r="B4" s="118"/>
      <c r="C4" s="84" t="str">
        <f>Capa!H4</f>
        <v>CRONOGRAMA FÍSICO-FINANCEIRO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4" t="str">
        <f>Capa!W4</f>
        <v>DCO-CFFS-000-AMBULATORIO-REFEITORIO-FSJ_02</v>
      </c>
      <c r="Q4" s="85"/>
      <c r="R4" s="85"/>
      <c r="S4" s="85"/>
      <c r="T4" s="125"/>
      <c r="U4" s="1"/>
      <c r="V4" s="7" t="s">
        <v>41</v>
      </c>
      <c r="W4" s="73" t="s">
        <v>21</v>
      </c>
      <c r="X4" s="73"/>
      <c r="Y4" s="73"/>
      <c r="Z4" s="73"/>
      <c r="AA4" s="73"/>
    </row>
    <row r="5" spans="1:30" s="5" customFormat="1" ht="24" customHeight="1" x14ac:dyDescent="0.25">
      <c r="A5" s="117"/>
      <c r="B5" s="118"/>
      <c r="C5" s="121" t="str">
        <f>Capa!H5</f>
        <v xml:space="preserve">ELABORADO POR </v>
      </c>
      <c r="D5" s="122"/>
      <c r="E5" s="122"/>
      <c r="F5" s="123"/>
      <c r="G5" s="121" t="str">
        <f>Capa!M5</f>
        <v>DATA</v>
      </c>
      <c r="H5" s="122"/>
      <c r="I5" s="123"/>
      <c r="J5" s="86" t="str">
        <f>Capa!R5</f>
        <v>REVISÃO</v>
      </c>
      <c r="K5" s="87"/>
      <c r="L5" s="87"/>
      <c r="M5" s="87"/>
      <c r="N5" s="87"/>
      <c r="O5" s="87"/>
      <c r="P5" s="137" t="str">
        <f>Capa!W5</f>
        <v>Nº DOC. (ORÇAMENTO):</v>
      </c>
      <c r="Q5" s="122"/>
      <c r="R5" s="122"/>
      <c r="S5" s="122"/>
      <c r="T5" s="123"/>
      <c r="U5" s="1"/>
      <c r="V5" s="7" t="s">
        <v>41</v>
      </c>
      <c r="W5" s="73" t="s">
        <v>22</v>
      </c>
      <c r="X5" s="73"/>
      <c r="Y5" s="73"/>
      <c r="Z5" s="73"/>
      <c r="AA5" s="73"/>
    </row>
    <row r="6" spans="1:30" s="5" customFormat="1" ht="24" customHeight="1" x14ac:dyDescent="0.25">
      <c r="A6" s="117"/>
      <c r="B6" s="118"/>
      <c r="C6" s="84" t="str">
        <f>Capa!H7</f>
        <v>DCO-CFM</v>
      </c>
      <c r="D6" s="85"/>
      <c r="E6" s="85"/>
      <c r="F6" s="125"/>
      <c r="G6" s="124">
        <f>Capa!M7</f>
        <v>46098</v>
      </c>
      <c r="H6" s="85"/>
      <c r="I6" s="125"/>
      <c r="J6" s="84">
        <f>Capa!R7</f>
        <v>2</v>
      </c>
      <c r="K6" s="85"/>
      <c r="L6" s="85"/>
      <c r="M6" s="85"/>
      <c r="N6" s="85"/>
      <c r="O6" s="85"/>
      <c r="P6" s="84" t="str">
        <f>Capa!W7</f>
        <v>136/25</v>
      </c>
      <c r="Q6" s="85"/>
      <c r="R6" s="85"/>
      <c r="S6" s="85"/>
      <c r="T6" s="125"/>
      <c r="U6" s="1"/>
      <c r="V6" s="7" t="s">
        <v>41</v>
      </c>
      <c r="W6" s="73" t="s">
        <v>23</v>
      </c>
      <c r="X6" s="73"/>
      <c r="Y6" s="73"/>
      <c r="Z6" s="73"/>
      <c r="AA6" s="73"/>
    </row>
    <row r="7" spans="1:30" s="5" customFormat="1" ht="24" customHeight="1" x14ac:dyDescent="0.25">
      <c r="A7" s="117"/>
      <c r="B7" s="118"/>
      <c r="C7" s="86" t="str">
        <f>Capa!H8</f>
        <v>DISCIPLINA:</v>
      </c>
      <c r="D7" s="126"/>
      <c r="E7" s="126"/>
      <c r="F7" s="127"/>
      <c r="G7" s="86" t="str">
        <f>Capa!H10</f>
        <v>PROJETO:</v>
      </c>
      <c r="H7" s="87"/>
      <c r="I7" s="87"/>
      <c r="J7" s="87"/>
      <c r="K7" s="87"/>
      <c r="L7" s="87"/>
      <c r="M7" s="87"/>
      <c r="N7" s="87"/>
      <c r="O7" s="87"/>
      <c r="P7" s="88"/>
      <c r="Q7" s="88"/>
      <c r="R7" s="88"/>
      <c r="S7" s="88"/>
      <c r="T7" s="89"/>
      <c r="U7" s="1"/>
      <c r="V7" s="7" t="s">
        <v>36</v>
      </c>
      <c r="W7" s="73" t="s">
        <v>24</v>
      </c>
      <c r="X7" s="73"/>
      <c r="Y7" s="73"/>
      <c r="Z7" s="73"/>
      <c r="AA7" s="73"/>
    </row>
    <row r="8" spans="1:30" s="5" customFormat="1" ht="47.5" customHeight="1" x14ac:dyDescent="0.25">
      <c r="A8" s="119"/>
      <c r="B8" s="120"/>
      <c r="C8" s="84" t="str">
        <f>Capa!H9</f>
        <v>GERAL</v>
      </c>
      <c r="D8" s="85"/>
      <c r="E8" s="85"/>
      <c r="F8" s="125"/>
      <c r="G8" s="134" t="str">
        <f>Capa!H11</f>
        <v>TS 84 2024 - AMBULATÓRIO FAZENDA SÃO JOAQUIM
REFORMA DO REFEITÓRIO DA FSJ - F103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6"/>
      <c r="U8" s="71"/>
      <c r="V8" s="71"/>
      <c r="W8" s="71"/>
      <c r="X8" s="71"/>
      <c r="Y8" s="71"/>
      <c r="Z8" s="71"/>
      <c r="AA8" s="71"/>
    </row>
    <row r="9" spans="1:30" s="5" customFormat="1" ht="12.75" customHeight="1" x14ac:dyDescent="0.25">
      <c r="A9" s="29"/>
      <c r="B9" s="28"/>
      <c r="C9" s="41"/>
      <c r="D9" s="41"/>
      <c r="E9" s="41"/>
      <c r="F9" s="41"/>
      <c r="G9" s="74"/>
      <c r="H9" s="74"/>
      <c r="I9" s="74"/>
      <c r="J9" s="74"/>
      <c r="K9" s="74"/>
      <c r="L9" s="74"/>
      <c r="M9" s="74"/>
      <c r="N9" s="75"/>
      <c r="O9" s="75"/>
      <c r="P9" s="75"/>
      <c r="Q9" s="74"/>
      <c r="R9" s="74"/>
      <c r="T9" s="74"/>
      <c r="U9" s="74"/>
      <c r="V9" s="74"/>
      <c r="W9" s="74"/>
      <c r="X9" s="74"/>
      <c r="Y9" s="74"/>
      <c r="Z9" s="74"/>
      <c r="AA9" s="74"/>
    </row>
    <row r="10" spans="1:30" x14ac:dyDescent="0.25">
      <c r="A10" s="30"/>
      <c r="B10" s="27"/>
      <c r="C10" s="42"/>
      <c r="D10" s="43"/>
      <c r="E10" s="43"/>
      <c r="F10" s="43"/>
      <c r="G10" s="44"/>
      <c r="H10" s="44"/>
      <c r="I10" s="44" t="s">
        <v>9</v>
      </c>
      <c r="J10" s="44"/>
      <c r="K10" s="44"/>
      <c r="L10" s="44"/>
      <c r="M10" s="44"/>
      <c r="N10" s="44"/>
      <c r="O10" s="45"/>
      <c r="P10" s="45"/>
      <c r="Q10" s="45"/>
      <c r="R10" s="45"/>
      <c r="T10" s="45"/>
      <c r="U10" s="45"/>
      <c r="V10" s="45"/>
      <c r="W10" s="45"/>
      <c r="X10" s="46"/>
      <c r="Y10" s="46"/>
      <c r="Z10" s="46"/>
      <c r="AA10" s="46"/>
    </row>
    <row r="11" spans="1:30" ht="15" customHeight="1" x14ac:dyDescent="0.25">
      <c r="A11" s="90" t="s">
        <v>0</v>
      </c>
      <c r="B11" s="112" t="s">
        <v>7</v>
      </c>
      <c r="C11" s="81" t="s">
        <v>8</v>
      </c>
      <c r="D11" s="81" t="s">
        <v>34</v>
      </c>
      <c r="E11" s="81" t="s">
        <v>31</v>
      </c>
      <c r="F11" s="81" t="s">
        <v>32</v>
      </c>
      <c r="G11" s="81" t="s">
        <v>33</v>
      </c>
      <c r="H11" s="81" t="s">
        <v>6</v>
      </c>
      <c r="I11" s="81"/>
      <c r="J11" s="81"/>
      <c r="K11" s="81"/>
      <c r="L11" s="81" t="s">
        <v>44</v>
      </c>
      <c r="M11" s="81"/>
      <c r="N11" s="81"/>
      <c r="O11" s="81"/>
      <c r="P11" s="81" t="s">
        <v>45</v>
      </c>
      <c r="Q11" s="81"/>
      <c r="R11" s="81"/>
      <c r="S11" s="81"/>
      <c r="T11" s="81" t="s">
        <v>54</v>
      </c>
      <c r="U11" s="81"/>
      <c r="V11" s="81"/>
      <c r="W11" s="81"/>
      <c r="X11" s="81" t="s">
        <v>55</v>
      </c>
      <c r="Y11" s="81"/>
      <c r="Z11" s="81"/>
      <c r="AA11" s="81"/>
    </row>
    <row r="12" spans="1:30" ht="15" customHeight="1" x14ac:dyDescent="0.25">
      <c r="A12" s="90"/>
      <c r="B12" s="112"/>
      <c r="C12" s="81"/>
      <c r="D12" s="81"/>
      <c r="E12" s="81"/>
      <c r="F12" s="81"/>
      <c r="G12" s="81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46</v>
      </c>
      <c r="M12" s="48" t="s">
        <v>47</v>
      </c>
      <c r="N12" s="48" t="s">
        <v>48</v>
      </c>
      <c r="O12" s="48" t="s">
        <v>49</v>
      </c>
      <c r="P12" s="48" t="s">
        <v>50</v>
      </c>
      <c r="Q12" s="48" t="s">
        <v>51</v>
      </c>
      <c r="R12" s="48" t="s">
        <v>52</v>
      </c>
      <c r="S12" s="48" t="s">
        <v>53</v>
      </c>
      <c r="T12" s="48" t="s">
        <v>60</v>
      </c>
      <c r="U12" s="48" t="s">
        <v>61</v>
      </c>
      <c r="V12" s="48" t="s">
        <v>62</v>
      </c>
      <c r="W12" s="48" t="s">
        <v>63</v>
      </c>
      <c r="X12" s="48" t="s">
        <v>64</v>
      </c>
      <c r="Y12" s="48" t="s">
        <v>65</v>
      </c>
      <c r="Z12" s="48" t="s">
        <v>66</v>
      </c>
      <c r="AA12" s="48" t="s">
        <v>67</v>
      </c>
    </row>
    <row r="13" spans="1:30" ht="30" customHeight="1" x14ac:dyDescent="0.25">
      <c r="A13" s="108" t="s">
        <v>58</v>
      </c>
      <c r="B13" s="50">
        <f>G13-F13+1</f>
        <v>20</v>
      </c>
      <c r="C13" s="49" t="s">
        <v>9</v>
      </c>
      <c r="D13" s="50">
        <v>0</v>
      </c>
      <c r="E13" s="50">
        <f>1+D13</f>
        <v>1</v>
      </c>
      <c r="F13" s="50">
        <v>1</v>
      </c>
      <c r="G13" s="51">
        <v>20</v>
      </c>
      <c r="H13" s="36">
        <v>1</v>
      </c>
      <c r="I13" s="36">
        <f>H13+1</f>
        <v>2</v>
      </c>
      <c r="J13" s="36">
        <f t="shared" ref="J13:S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ref="T13" si="1">S13+1</f>
        <v>13</v>
      </c>
      <c r="U13" s="36">
        <f t="shared" ref="U13" si="2">T13+1</f>
        <v>14</v>
      </c>
      <c r="V13" s="36">
        <f t="shared" ref="V13" si="3">U13+1</f>
        <v>15</v>
      </c>
      <c r="W13" s="36">
        <f t="shared" ref="W13" si="4">V13+1</f>
        <v>16</v>
      </c>
      <c r="X13" s="36">
        <f t="shared" ref="X13" si="5">W13+1</f>
        <v>17</v>
      </c>
      <c r="Y13" s="36">
        <f t="shared" ref="Y13" si="6">X13+1</f>
        <v>18</v>
      </c>
      <c r="Z13" s="36">
        <f t="shared" ref="Z13" si="7">Y13+1</f>
        <v>19</v>
      </c>
      <c r="AA13" s="76">
        <f t="shared" ref="AA13" si="8">Z13+1</f>
        <v>20</v>
      </c>
    </row>
    <row r="14" spans="1:30" x14ac:dyDescent="0.25">
      <c r="A14" s="109"/>
      <c r="B14" s="35">
        <v>0.78008687865986048</v>
      </c>
      <c r="C14" s="52" t="s">
        <v>10</v>
      </c>
      <c r="D14" s="53"/>
      <c r="E14" s="53"/>
      <c r="F14" s="53"/>
      <c r="G14" s="53"/>
      <c r="H14" s="37">
        <f>IF(AND(H13&gt;=MIN($F13,$G13),H13&lt;=MAX($F13,$G13)),$B14/$B13,"")</f>
        <v>3.9004343932993027E-2</v>
      </c>
      <c r="I14" s="37">
        <f>IF(AND(I13&gt;=MIN($F13,$G13),I13&lt;=MAX($F13,$G13)),$B14/$B13,"")</f>
        <v>3.9004343932993027E-2</v>
      </c>
      <c r="J14" s="37">
        <f t="shared" ref="J14:K14" si="9">IF(AND(J13&gt;=MIN($F13,$G13),J13&lt;=MAX($F13,$G13)),$B14/$B13,"")</f>
        <v>3.9004343932993027E-2</v>
      </c>
      <c r="K14" s="37">
        <f t="shared" si="9"/>
        <v>3.9004343932993027E-2</v>
      </c>
      <c r="L14" s="37">
        <f>IF(AND(L13&gt;=MIN($F13,$G13),L13&lt;=MAX($F13,$G13)),$B14/$B13,"")</f>
        <v>3.9004343932993027E-2</v>
      </c>
      <c r="M14" s="37">
        <f>IF(AND(M13&gt;=MIN($F13,$G13),M13&lt;=MAX($F13,$G13)),$B14/$B13,"")</f>
        <v>3.9004343932993027E-2</v>
      </c>
      <c r="N14" s="37">
        <f t="shared" ref="N14:O14" si="10">IF(AND(N13&gt;=MIN($F13,$G13),N13&lt;=MAX($F13,$G13)),$B14/$B13,"")</f>
        <v>3.9004343932993027E-2</v>
      </c>
      <c r="O14" s="37">
        <f t="shared" si="10"/>
        <v>3.9004343932993027E-2</v>
      </c>
      <c r="P14" s="37">
        <f>IF(AND(P13&gt;=MIN($F13,$G13),P13&lt;=MAX($F13,$G13)),$B14/$B13,"")</f>
        <v>3.9004343932993027E-2</v>
      </c>
      <c r="Q14" s="37">
        <f>IF(AND(Q13&gt;=MIN($F13,$G13),Q13&lt;=MAX($F13,$G13)),$B14/$B13,"")</f>
        <v>3.9004343932993027E-2</v>
      </c>
      <c r="R14" s="37">
        <f t="shared" ref="R14:U14" si="11">IF(AND(R13&gt;=MIN($F13,$G13),R13&lt;=MAX($F13,$G13)),$B14/$B13,"")</f>
        <v>3.9004343932993027E-2</v>
      </c>
      <c r="S14" s="37">
        <f t="shared" si="11"/>
        <v>3.9004343932993027E-2</v>
      </c>
      <c r="T14" s="37">
        <f t="shared" si="11"/>
        <v>3.9004343932993027E-2</v>
      </c>
      <c r="U14" s="37">
        <f t="shared" si="11"/>
        <v>3.9004343932993027E-2</v>
      </c>
      <c r="V14" s="37">
        <f t="shared" ref="V14:AA14" si="12">IF(AND(V13&gt;=MIN($F13,$G13),V13&lt;=MAX($F13,$G13)),$B14/$B13,"")</f>
        <v>3.9004343932993027E-2</v>
      </c>
      <c r="W14" s="37">
        <f t="shared" si="12"/>
        <v>3.9004343932993027E-2</v>
      </c>
      <c r="X14" s="37">
        <f t="shared" si="12"/>
        <v>3.9004343932993027E-2</v>
      </c>
      <c r="Y14" s="37">
        <f t="shared" si="12"/>
        <v>3.9004343932993027E-2</v>
      </c>
      <c r="Z14" s="37">
        <f t="shared" si="12"/>
        <v>3.9004343932993027E-2</v>
      </c>
      <c r="AA14" s="77">
        <f t="shared" si="12"/>
        <v>3.9004343932993027E-2</v>
      </c>
    </row>
    <row r="15" spans="1:30" x14ac:dyDescent="0.25">
      <c r="A15" s="109"/>
      <c r="B15" s="59"/>
      <c r="C15" s="52" t="s">
        <v>11</v>
      </c>
      <c r="D15" s="53"/>
      <c r="E15" s="53"/>
      <c r="F15" s="53"/>
      <c r="G15" s="53"/>
      <c r="H15" s="38">
        <f t="shared" ref="H15:AA15" si="13">IFERROR($C$21*H14,"")</f>
        <v>0</v>
      </c>
      <c r="I15" s="38">
        <f t="shared" si="13"/>
        <v>0</v>
      </c>
      <c r="J15" s="38">
        <f t="shared" si="13"/>
        <v>0</v>
      </c>
      <c r="K15" s="38">
        <f t="shared" si="13"/>
        <v>0</v>
      </c>
      <c r="L15" s="38">
        <f t="shared" si="13"/>
        <v>0</v>
      </c>
      <c r="M15" s="38">
        <f t="shared" si="13"/>
        <v>0</v>
      </c>
      <c r="N15" s="38">
        <f t="shared" si="13"/>
        <v>0</v>
      </c>
      <c r="O15" s="38">
        <f t="shared" si="13"/>
        <v>0</v>
      </c>
      <c r="P15" s="38">
        <f t="shared" si="13"/>
        <v>0</v>
      </c>
      <c r="Q15" s="38">
        <f t="shared" si="13"/>
        <v>0</v>
      </c>
      <c r="R15" s="38">
        <f t="shared" si="13"/>
        <v>0</v>
      </c>
      <c r="S15" s="38">
        <f t="shared" si="13"/>
        <v>0</v>
      </c>
      <c r="T15" s="38">
        <f t="shared" si="13"/>
        <v>0</v>
      </c>
      <c r="U15" s="38">
        <f t="shared" si="13"/>
        <v>0</v>
      </c>
      <c r="V15" s="38">
        <f t="shared" si="13"/>
        <v>0</v>
      </c>
      <c r="W15" s="38">
        <f t="shared" si="13"/>
        <v>0</v>
      </c>
      <c r="X15" s="38">
        <f t="shared" si="13"/>
        <v>0</v>
      </c>
      <c r="Y15" s="38">
        <f t="shared" si="13"/>
        <v>0</v>
      </c>
      <c r="Z15" s="38">
        <f t="shared" si="13"/>
        <v>0</v>
      </c>
      <c r="AA15" s="78">
        <f t="shared" si="13"/>
        <v>0</v>
      </c>
      <c r="AC15" s="34">
        <f>SUM(H15:AA15)</f>
        <v>0</v>
      </c>
      <c r="AD15" s="34">
        <f>AC15-B15</f>
        <v>0</v>
      </c>
    </row>
    <row r="16" spans="1:30" ht="30" customHeight="1" x14ac:dyDescent="0.25">
      <c r="A16" s="108" t="s">
        <v>59</v>
      </c>
      <c r="B16" s="50">
        <f t="shared" ref="B16" si="14">G16-F16+1</f>
        <v>16</v>
      </c>
      <c r="C16" s="49" t="s">
        <v>9</v>
      </c>
      <c r="D16" s="50">
        <v>0</v>
      </c>
      <c r="E16" s="50">
        <f t="shared" ref="E16" si="15">1+D16</f>
        <v>1</v>
      </c>
      <c r="F16" s="50">
        <v>3</v>
      </c>
      <c r="G16" s="51">
        <v>18</v>
      </c>
      <c r="H16" s="36">
        <v>1</v>
      </c>
      <c r="I16" s="36">
        <f t="shared" ref="I16:S16" si="16">H16+1</f>
        <v>2</v>
      </c>
      <c r="J16" s="36">
        <f t="shared" si="16"/>
        <v>3</v>
      </c>
      <c r="K16" s="36">
        <f t="shared" si="16"/>
        <v>4</v>
      </c>
      <c r="L16" s="36">
        <f t="shared" si="16"/>
        <v>5</v>
      </c>
      <c r="M16" s="36">
        <f t="shared" si="16"/>
        <v>6</v>
      </c>
      <c r="N16" s="36">
        <f t="shared" si="16"/>
        <v>7</v>
      </c>
      <c r="O16" s="36">
        <f t="shared" si="16"/>
        <v>8</v>
      </c>
      <c r="P16" s="36">
        <f t="shared" si="16"/>
        <v>9</v>
      </c>
      <c r="Q16" s="36">
        <f t="shared" si="16"/>
        <v>10</v>
      </c>
      <c r="R16" s="36">
        <f t="shared" si="16"/>
        <v>11</v>
      </c>
      <c r="S16" s="36">
        <f t="shared" si="16"/>
        <v>12</v>
      </c>
      <c r="T16" s="36">
        <f t="shared" ref="T16" si="17">S16+1</f>
        <v>13</v>
      </c>
      <c r="U16" s="36">
        <f t="shared" ref="U16" si="18">T16+1</f>
        <v>14</v>
      </c>
      <c r="V16" s="36">
        <f t="shared" ref="V16" si="19">U16+1</f>
        <v>15</v>
      </c>
      <c r="W16" s="36">
        <f t="shared" ref="W16" si="20">V16+1</f>
        <v>16</v>
      </c>
      <c r="X16" s="36">
        <f t="shared" ref="X16" si="21">W16+1</f>
        <v>17</v>
      </c>
      <c r="Y16" s="36">
        <f t="shared" ref="Y16" si="22">X16+1</f>
        <v>18</v>
      </c>
      <c r="Z16" s="36">
        <f t="shared" ref="Z16" si="23">Y16+1</f>
        <v>19</v>
      </c>
      <c r="AA16" s="76">
        <f t="shared" ref="AA16" si="24">Z16+1</f>
        <v>20</v>
      </c>
    </row>
    <row r="17" spans="1:30" x14ac:dyDescent="0.25">
      <c r="A17" s="109"/>
      <c r="B17" s="35">
        <v>0.21991312134013946</v>
      </c>
      <c r="C17" s="52" t="s">
        <v>10</v>
      </c>
      <c r="D17" s="53"/>
      <c r="E17" s="53"/>
      <c r="F17" s="53"/>
      <c r="G17" s="53"/>
      <c r="H17" s="37" t="str">
        <f t="shared" ref="H17" si="25">IF(AND(H16&gt;=MIN($F16,$G16),H16&lt;=MAX($F16,$G16)),$B17/$B16,"")</f>
        <v/>
      </c>
      <c r="I17" s="37" t="str">
        <f t="shared" ref="I17:K17" si="26">IF(AND(I16&gt;=MIN($F16,$G16),I16&lt;=MAX($F16,$G16)),$B17/$B16,"")</f>
        <v/>
      </c>
      <c r="J17" s="37">
        <f t="shared" si="26"/>
        <v>1.3744570083758716E-2</v>
      </c>
      <c r="K17" s="37">
        <f t="shared" si="26"/>
        <v>1.3744570083758716E-2</v>
      </c>
      <c r="L17" s="37">
        <f t="shared" ref="L17" si="27">IF(AND(L16&gt;=MIN($F16,$G16),L16&lt;=MAX($F16,$G16)),$B17/$B16,"")</f>
        <v>1.3744570083758716E-2</v>
      </c>
      <c r="M17" s="37">
        <f t="shared" ref="M17:O17" si="28">IF(AND(M16&gt;=MIN($F16,$G16),M16&lt;=MAX($F16,$G16)),$B17/$B16,"")</f>
        <v>1.3744570083758716E-2</v>
      </c>
      <c r="N17" s="37">
        <f t="shared" si="28"/>
        <v>1.3744570083758716E-2</v>
      </c>
      <c r="O17" s="37">
        <f t="shared" si="28"/>
        <v>1.3744570083758716E-2</v>
      </c>
      <c r="P17" s="37">
        <f t="shared" ref="P17" si="29">IF(AND(P16&gt;=MIN($F16,$G16),P16&lt;=MAX($F16,$G16)),$B17/$B16,"")</f>
        <v>1.3744570083758716E-2</v>
      </c>
      <c r="Q17" s="37">
        <f t="shared" ref="Q17:X17" si="30">IF(AND(Q16&gt;=MIN($F16,$G16),Q16&lt;=MAX($F16,$G16)),$B17/$B16,"")</f>
        <v>1.3744570083758716E-2</v>
      </c>
      <c r="R17" s="37">
        <f t="shared" si="30"/>
        <v>1.3744570083758716E-2</v>
      </c>
      <c r="S17" s="37">
        <f t="shared" si="30"/>
        <v>1.3744570083758716E-2</v>
      </c>
      <c r="T17" s="37">
        <f t="shared" si="30"/>
        <v>1.3744570083758716E-2</v>
      </c>
      <c r="U17" s="37">
        <f t="shared" ref="U17:W17" si="31">IF(AND(U16&gt;=MIN($F16,$G16),U16&lt;=MAX($F16,$G16)),$B17/$B16,"")</f>
        <v>1.3744570083758716E-2</v>
      </c>
      <c r="V17" s="37">
        <f t="shared" si="31"/>
        <v>1.3744570083758716E-2</v>
      </c>
      <c r="W17" s="37">
        <f t="shared" si="31"/>
        <v>1.3744570083758716E-2</v>
      </c>
      <c r="X17" s="37">
        <f t="shared" si="30"/>
        <v>1.3744570083758716E-2</v>
      </c>
      <c r="Y17" s="37">
        <f t="shared" ref="Y17:AA17" si="32">IF(AND(Y16&gt;=MIN($F16,$G16),Y16&lt;=MAX($F16,$G16)),$B17/$B16,"")</f>
        <v>1.3744570083758716E-2</v>
      </c>
      <c r="Z17" s="37" t="str">
        <f t="shared" si="32"/>
        <v/>
      </c>
      <c r="AA17" s="77" t="str">
        <f t="shared" si="32"/>
        <v/>
      </c>
    </row>
    <row r="18" spans="1:30" x14ac:dyDescent="0.25">
      <c r="A18" s="109"/>
      <c r="B18" s="59"/>
      <c r="C18" s="52" t="s">
        <v>11</v>
      </c>
      <c r="D18" s="53"/>
      <c r="E18" s="53"/>
      <c r="F18" s="53"/>
      <c r="G18" s="53"/>
      <c r="H18" s="38" t="str">
        <f t="shared" ref="H18:AA18" si="33">IFERROR($C$21*H17,"")</f>
        <v/>
      </c>
      <c r="I18" s="38" t="str">
        <f t="shared" si="33"/>
        <v/>
      </c>
      <c r="J18" s="38">
        <f t="shared" si="33"/>
        <v>0</v>
      </c>
      <c r="K18" s="38">
        <f t="shared" si="33"/>
        <v>0</v>
      </c>
      <c r="L18" s="38">
        <f t="shared" si="33"/>
        <v>0</v>
      </c>
      <c r="M18" s="38">
        <f t="shared" si="33"/>
        <v>0</v>
      </c>
      <c r="N18" s="38">
        <f t="shared" si="33"/>
        <v>0</v>
      </c>
      <c r="O18" s="38">
        <f t="shared" si="33"/>
        <v>0</v>
      </c>
      <c r="P18" s="38">
        <f t="shared" si="33"/>
        <v>0</v>
      </c>
      <c r="Q18" s="38">
        <f t="shared" si="33"/>
        <v>0</v>
      </c>
      <c r="R18" s="38">
        <f t="shared" si="33"/>
        <v>0</v>
      </c>
      <c r="S18" s="38">
        <f t="shared" si="33"/>
        <v>0</v>
      </c>
      <c r="T18" s="38">
        <f t="shared" si="33"/>
        <v>0</v>
      </c>
      <c r="U18" s="38">
        <f t="shared" si="33"/>
        <v>0</v>
      </c>
      <c r="V18" s="38">
        <f t="shared" si="33"/>
        <v>0</v>
      </c>
      <c r="W18" s="38">
        <f t="shared" si="33"/>
        <v>0</v>
      </c>
      <c r="X18" s="38">
        <f t="shared" si="33"/>
        <v>0</v>
      </c>
      <c r="Y18" s="38">
        <f t="shared" si="33"/>
        <v>0</v>
      </c>
      <c r="Z18" s="38" t="str">
        <f t="shared" si="33"/>
        <v/>
      </c>
      <c r="AA18" s="78" t="str">
        <f t="shared" si="33"/>
        <v/>
      </c>
      <c r="AC18" s="34">
        <f>SUM(H18:AA18)</f>
        <v>0</v>
      </c>
      <c r="AD18" s="34">
        <f>AC18-B18</f>
        <v>0</v>
      </c>
    </row>
    <row r="19" spans="1:30" x14ac:dyDescent="0.25">
      <c r="A19" s="90" t="s">
        <v>14</v>
      </c>
      <c r="B19" s="110" t="s">
        <v>17</v>
      </c>
      <c r="C19" s="92" t="s">
        <v>18</v>
      </c>
      <c r="D19" s="93"/>
      <c r="E19" s="94"/>
      <c r="F19" s="92"/>
      <c r="G19" s="94"/>
      <c r="H19" s="81" t="str">
        <f>H11</f>
        <v>MÊS 1</v>
      </c>
      <c r="I19" s="81"/>
      <c r="J19" s="81"/>
      <c r="K19" s="81"/>
      <c r="L19" s="81" t="str">
        <f>L11</f>
        <v>MÊS 2</v>
      </c>
      <c r="M19" s="81"/>
      <c r="N19" s="81"/>
      <c r="O19" s="81"/>
      <c r="P19" s="81" t="str">
        <f>P11</f>
        <v>MÊS 3</v>
      </c>
      <c r="Q19" s="81"/>
      <c r="R19" s="81"/>
      <c r="S19" s="81"/>
      <c r="T19" s="81" t="str">
        <f t="shared" ref="T19" si="34">T11</f>
        <v>MÊS 4</v>
      </c>
      <c r="U19" s="81"/>
      <c r="V19" s="81"/>
      <c r="W19" s="81"/>
      <c r="X19" s="81" t="str">
        <f t="shared" ref="X19" si="35">X11</f>
        <v>MÊS 5</v>
      </c>
      <c r="Y19" s="81"/>
      <c r="Z19" s="81"/>
      <c r="AA19" s="81"/>
      <c r="AB19" s="46"/>
      <c r="AC19" s="46"/>
      <c r="AD19" s="46"/>
    </row>
    <row r="20" spans="1:30" x14ac:dyDescent="0.25">
      <c r="A20" s="90"/>
      <c r="B20" s="111"/>
      <c r="C20" s="95"/>
      <c r="D20" s="96"/>
      <c r="E20" s="97"/>
      <c r="F20" s="95"/>
      <c r="G20" s="97"/>
      <c r="H20" s="47" t="s">
        <v>15</v>
      </c>
      <c r="I20" s="81" t="s">
        <v>16</v>
      </c>
      <c r="J20" s="81"/>
      <c r="K20" s="81"/>
      <c r="L20" s="47" t="s">
        <v>15</v>
      </c>
      <c r="M20" s="81" t="s">
        <v>16</v>
      </c>
      <c r="N20" s="81"/>
      <c r="O20" s="81"/>
      <c r="P20" s="47" t="s">
        <v>15</v>
      </c>
      <c r="Q20" s="81" t="s">
        <v>16</v>
      </c>
      <c r="R20" s="81"/>
      <c r="S20" s="81"/>
      <c r="T20" s="47" t="s">
        <v>15</v>
      </c>
      <c r="U20" s="81" t="s">
        <v>16</v>
      </c>
      <c r="V20" s="81"/>
      <c r="W20" s="81"/>
      <c r="X20" s="47" t="s">
        <v>15</v>
      </c>
      <c r="Y20" s="81" t="s">
        <v>16</v>
      </c>
      <c r="Z20" s="81"/>
      <c r="AA20" s="81"/>
      <c r="AB20" s="46"/>
      <c r="AC20" s="46"/>
      <c r="AD20" s="46"/>
    </row>
    <row r="21" spans="1:30" x14ac:dyDescent="0.25">
      <c r="A21" s="90"/>
      <c r="B21" s="113">
        <v>20</v>
      </c>
      <c r="C21" s="98">
        <f>B15+B18</f>
        <v>0</v>
      </c>
      <c r="D21" s="99"/>
      <c r="E21" s="100"/>
      <c r="F21" s="106" t="s">
        <v>12</v>
      </c>
      <c r="G21" s="107"/>
      <c r="H21" s="39">
        <f>SUM(H17:K17,H14:K14)</f>
        <v>0.18350651589948952</v>
      </c>
      <c r="I21" s="80">
        <f>SUM(H15:K15,H18:K18)</f>
        <v>0</v>
      </c>
      <c r="J21" s="81"/>
      <c r="K21" s="81"/>
      <c r="L21" s="39">
        <f t="shared" ref="L21" si="36">SUM(L17:O17,L14:O14)</f>
        <v>0.21099565606700693</v>
      </c>
      <c r="M21" s="80">
        <f t="shared" ref="M21" si="37">SUM(L15:O15,L18:O18)</f>
        <v>0</v>
      </c>
      <c r="N21" s="81"/>
      <c r="O21" s="81"/>
      <c r="P21" s="39">
        <f t="shared" ref="P21" si="38">SUM(P17:S17,P14:S14)</f>
        <v>0.21099565606700693</v>
      </c>
      <c r="Q21" s="80">
        <f t="shared" ref="Q21" si="39">SUM(P15:S15,P18:S18)</f>
        <v>0</v>
      </c>
      <c r="R21" s="81"/>
      <c r="S21" s="81"/>
      <c r="T21" s="39">
        <f t="shared" ref="T21" si="40">SUM(T17:W17,T14:W14)</f>
        <v>0.21099565606700693</v>
      </c>
      <c r="U21" s="80">
        <f t="shared" ref="U21" si="41">SUM(T15:W15,T18:W18)</f>
        <v>0</v>
      </c>
      <c r="V21" s="81"/>
      <c r="W21" s="81"/>
      <c r="X21" s="39">
        <f t="shared" ref="X21" si="42">SUM(X17:AA17,X14:AA14)</f>
        <v>0.18350651589948952</v>
      </c>
      <c r="Y21" s="80">
        <f t="shared" ref="Y21" si="43">SUM(X15:AA15,X18:AA18)</f>
        <v>0</v>
      </c>
      <c r="Z21" s="81"/>
      <c r="AA21" s="81"/>
      <c r="AB21" s="46"/>
      <c r="AC21" s="46"/>
      <c r="AD21" s="46"/>
    </row>
    <row r="22" spans="1:30" ht="14" customHeight="1" thickBot="1" x14ac:dyDescent="0.3">
      <c r="A22" s="91"/>
      <c r="B22" s="114"/>
      <c r="C22" s="101"/>
      <c r="D22" s="102"/>
      <c r="E22" s="103"/>
      <c r="F22" s="104" t="s">
        <v>13</v>
      </c>
      <c r="G22" s="105"/>
      <c r="H22" s="40">
        <f>H21</f>
        <v>0.18350651589948952</v>
      </c>
      <c r="I22" s="82">
        <f>I21</f>
        <v>0</v>
      </c>
      <c r="J22" s="83"/>
      <c r="K22" s="83"/>
      <c r="L22" s="40">
        <f>L21+H22</f>
        <v>0.39450217196649645</v>
      </c>
      <c r="M22" s="82">
        <f>M21+I22</f>
        <v>0</v>
      </c>
      <c r="N22" s="83"/>
      <c r="O22" s="83"/>
      <c r="P22" s="40">
        <f>P21+L22</f>
        <v>0.60549782803350338</v>
      </c>
      <c r="Q22" s="82">
        <f>Q21+M22</f>
        <v>0</v>
      </c>
      <c r="R22" s="83"/>
      <c r="S22" s="83"/>
      <c r="T22" s="40">
        <f>T21+P22</f>
        <v>0.81649348410051026</v>
      </c>
      <c r="U22" s="82">
        <f>U21+Q22</f>
        <v>0</v>
      </c>
      <c r="V22" s="83"/>
      <c r="W22" s="83"/>
      <c r="X22" s="40">
        <f>X21+T22</f>
        <v>0.99999999999999978</v>
      </c>
      <c r="Y22" s="82">
        <f t="shared" ref="Y22" si="44">Y21+U22</f>
        <v>0</v>
      </c>
      <c r="Z22" s="83"/>
      <c r="AA22" s="83"/>
      <c r="AB22" s="46"/>
      <c r="AC22" s="46"/>
      <c r="AD22" s="46"/>
    </row>
    <row r="23" spans="1:30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79">
        <f>Y22-C21</f>
        <v>0</v>
      </c>
      <c r="AB24" s="46"/>
      <c r="AC24" s="46"/>
      <c r="AD24" s="46"/>
    </row>
    <row r="25" spans="1:30" x14ac:dyDescent="0.25">
      <c r="B25" s="46"/>
      <c r="C25" s="55"/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x14ac:dyDescent="0.25">
      <c r="B26" s="46"/>
      <c r="C26" s="54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x14ac:dyDescent="0.25">
      <c r="B29" s="46"/>
      <c r="C29" s="57"/>
      <c r="D29" s="58"/>
      <c r="E29" s="46"/>
      <c r="F29" s="46"/>
      <c r="G29" s="46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x14ac:dyDescent="0.25">
      <c r="B31" s="46"/>
      <c r="C31" s="57"/>
      <c r="D31" s="58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x14ac:dyDescent="0.25">
      <c r="B32" s="46"/>
      <c r="C32" s="57"/>
      <c r="D32" s="58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2:30" x14ac:dyDescent="0.25">
      <c r="B33" s="46"/>
      <c r="C33" s="57"/>
      <c r="D33" s="58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2:30" x14ac:dyDescent="0.25">
      <c r="B34" s="46"/>
      <c r="C34" s="57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0" x14ac:dyDescent="0.25">
      <c r="B35" s="46"/>
      <c r="C35" s="57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2:30" x14ac:dyDescent="0.25">
      <c r="B36" s="46"/>
      <c r="C36" s="57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2:30" x14ac:dyDescent="0.25">
      <c r="B37" s="46"/>
      <c r="C37" s="57"/>
      <c r="D37" s="46"/>
      <c r="E37" s="46"/>
      <c r="F37" s="46"/>
      <c r="G37" s="46"/>
      <c r="H37" s="46"/>
      <c r="I37" s="5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2:30" x14ac:dyDescent="0.25">
      <c r="B38" s="46"/>
      <c r="C38" s="54"/>
      <c r="D38" s="46"/>
      <c r="E38" s="46"/>
      <c r="F38" s="46"/>
      <c r="G38" s="46"/>
      <c r="H38" s="46"/>
      <c r="I38" s="5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2:30" x14ac:dyDescent="0.25">
      <c r="B39" s="46"/>
      <c r="C39" s="54"/>
      <c r="D39" s="46"/>
      <c r="E39" s="46"/>
      <c r="F39" s="46"/>
      <c r="G39" s="46"/>
      <c r="H39" s="46"/>
      <c r="I39" s="5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2:30" x14ac:dyDescent="0.25">
      <c r="B40" s="46"/>
      <c r="C40" s="54"/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2:30" x14ac:dyDescent="0.25">
      <c r="B41" s="46"/>
      <c r="C41" s="54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2:30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2:30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0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</row>
    <row r="45" spans="2:30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2:30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</row>
    <row r="47" spans="2:30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</row>
    <row r="48" spans="2:30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2:30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</row>
    <row r="50" spans="2:30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2:30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</row>
    <row r="52" spans="2:30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0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</row>
    <row r="54" spans="2:30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2:30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2:30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2:30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2:30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</row>
    <row r="59" spans="2:30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2:30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2:30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0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</row>
    <row r="63" spans="2:30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</row>
    <row r="64" spans="2:30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2:30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</row>
    <row r="66" spans="2:30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</row>
    <row r="67" spans="2:30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</row>
    <row r="68" spans="2:30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</row>
    <row r="69" spans="2:30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</row>
    <row r="70" spans="2:30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0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</row>
    <row r="72" spans="2:30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</row>
    <row r="73" spans="2:30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</row>
    <row r="74" spans="2:30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</row>
    <row r="75" spans="2:30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</row>
    <row r="76" spans="2:30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</row>
    <row r="77" spans="2:30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</row>
    <row r="78" spans="2:30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2:30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0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</row>
    <row r="81" spans="2:30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</row>
    <row r="82" spans="2:30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</row>
    <row r="83" spans="2:30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</row>
    <row r="84" spans="2:30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</row>
    <row r="85" spans="2:30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</row>
    <row r="86" spans="2:30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2:30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</row>
    <row r="88" spans="2:30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  <row r="89" spans="2:30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0" spans="2:30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2:30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</row>
    <row r="92" spans="2:30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</row>
    <row r="93" spans="2:30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</row>
    <row r="94" spans="2:30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5" spans="2:30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</row>
    <row r="96" spans="2:30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</row>
    <row r="97" spans="2:30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</row>
    <row r="98" spans="2:30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</row>
    <row r="99" spans="2:30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</row>
    <row r="100" spans="2:30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</row>
    <row r="101" spans="2:30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</row>
    <row r="102" spans="2:30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</row>
    <row r="103" spans="2:30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</row>
    <row r="104" spans="2:30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</row>
    <row r="105" spans="2:30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  <row r="106" spans="2:30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</row>
    <row r="107" spans="2:30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</row>
    <row r="108" spans="2:30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</row>
    <row r="109" spans="2:30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</row>
    <row r="110" spans="2:30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</row>
    <row r="111" spans="2:30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</row>
    <row r="112" spans="2:30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2:30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2:30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</row>
    <row r="115" spans="2:30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</row>
    <row r="116" spans="2:30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</row>
    <row r="117" spans="2:30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</row>
    <row r="118" spans="2:30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</row>
    <row r="119" spans="2:30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</row>
    <row r="120" spans="2:30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</row>
    <row r="121" spans="2:30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</row>
    <row r="122" spans="2:30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</row>
    <row r="123" spans="2:30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</row>
    <row r="124" spans="2:30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</row>
    <row r="125" spans="2:30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</row>
    <row r="126" spans="2:30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</row>
    <row r="127" spans="2:30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</row>
    <row r="128" spans="2:30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</row>
    <row r="129" spans="2:30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</row>
    <row r="130" spans="2:30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</row>
    <row r="131" spans="2:30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</row>
    <row r="132" spans="2:30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</row>
    <row r="133" spans="2:30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</row>
    <row r="134" spans="2:30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</row>
    <row r="135" spans="2:30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</row>
    <row r="136" spans="2:30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</row>
    <row r="137" spans="2:30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</row>
    <row r="138" spans="2:30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2:30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</row>
    <row r="140" spans="2:30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</row>
    <row r="141" spans="2:30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</row>
    <row r="142" spans="2:30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</row>
    <row r="143" spans="2:30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</row>
    <row r="144" spans="2:30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</row>
    <row r="145" spans="2:30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</row>
    <row r="146" spans="2:30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</row>
    <row r="147" spans="2:30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</row>
    <row r="148" spans="2:30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</row>
    <row r="149" spans="2:30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</row>
    <row r="150" spans="2:30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</row>
    <row r="151" spans="2:30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</row>
    <row r="152" spans="2:30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</row>
    <row r="153" spans="2:30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</row>
    <row r="154" spans="2:30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</row>
    <row r="155" spans="2:30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</row>
    <row r="156" spans="2:30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</row>
    <row r="157" spans="2:30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</row>
    <row r="158" spans="2:30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</row>
    <row r="159" spans="2:30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</row>
    <row r="160" spans="2:30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3:27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3:27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3:27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3:27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3:27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3:27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3:27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3:27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3:27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3:27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3:27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3:27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3:27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3:27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3:27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3:27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3:27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3:27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3:27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3:27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3:27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3:27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3:27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3:27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3:27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3:27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3:27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3:27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3:27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3:27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  <row r="191" spans="3:27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</row>
    <row r="192" spans="3:27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</row>
    <row r="193" spans="3:27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</row>
    <row r="194" spans="3:27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</row>
    <row r="195" spans="3:27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</row>
    <row r="196" spans="3:27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</row>
    <row r="197" spans="3:27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</row>
    <row r="198" spans="3:27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</row>
    <row r="199" spans="3:27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</row>
    <row r="200" spans="3:27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</row>
    <row r="201" spans="3:27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</row>
    <row r="202" spans="3:27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</row>
    <row r="203" spans="3:27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</row>
    <row r="204" spans="3:27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</row>
    <row r="205" spans="3:27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</row>
    <row r="206" spans="3:27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</row>
    <row r="207" spans="3:27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</row>
    <row r="208" spans="3:27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</row>
    <row r="209" spans="3:27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</row>
    <row r="210" spans="3:27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</row>
    <row r="211" spans="3:27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</row>
    <row r="212" spans="3:27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</row>
    <row r="213" spans="3:27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</row>
    <row r="214" spans="3:27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</row>
    <row r="215" spans="3:27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</row>
    <row r="216" spans="3:27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</row>
    <row r="217" spans="3:27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</row>
    <row r="218" spans="3:27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</row>
    <row r="219" spans="3:27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</row>
    <row r="220" spans="3:27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</row>
    <row r="221" spans="3:27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</row>
    <row r="222" spans="3:27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</row>
    <row r="223" spans="3:27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</row>
    <row r="224" spans="3:27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</row>
    <row r="225" spans="3:27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</row>
    <row r="226" spans="3:27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</row>
    <row r="227" spans="3:27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3:27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3:27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3:27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3:27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</row>
    <row r="232" spans="3:27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</row>
    <row r="233" spans="3:27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</row>
    <row r="234" spans="3:27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</row>
    <row r="235" spans="3:27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</row>
    <row r="236" spans="3:27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</row>
    <row r="237" spans="3:27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3:27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3:27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3:27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3:27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3:27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3:27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3:27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3:27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3:27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3:27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3:27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3:27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3:27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3:27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3:27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3:27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3:27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3:27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3:27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3:27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3:27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3:27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3:27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3:27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3:27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3:27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3:27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3:27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3:27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3:27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3:27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3:27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3:27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3:27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3:27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3:27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3:27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3:27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3:27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3:27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3:27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3:27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3:27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</row>
    <row r="281" spans="3:27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</row>
    <row r="282" spans="3:27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</row>
    <row r="283" spans="3:27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</row>
    <row r="284" spans="3:27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</row>
    <row r="285" spans="3:27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</row>
    <row r="286" spans="3:27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</row>
    <row r="287" spans="3:27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</row>
    <row r="288" spans="3:27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</row>
    <row r="289" spans="3:27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</row>
    <row r="290" spans="3:27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</row>
    <row r="291" spans="3:27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</row>
    <row r="292" spans="3:27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</row>
    <row r="293" spans="3:27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</row>
    <row r="294" spans="3:27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</row>
    <row r="295" spans="3:27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</row>
    <row r="296" spans="3:27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</row>
    <row r="297" spans="3:27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</row>
    <row r="298" spans="3:27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</row>
    <row r="299" spans="3:27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</row>
    <row r="300" spans="3:27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</row>
    <row r="301" spans="3:27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</row>
    <row r="302" spans="3:27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</row>
    <row r="303" spans="3:27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</row>
    <row r="304" spans="3:27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</row>
    <row r="305" spans="3:27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</row>
    <row r="306" spans="3:27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</row>
    <row r="307" spans="3:27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</row>
    <row r="308" spans="3:27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</row>
    <row r="309" spans="3:27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</row>
    <row r="310" spans="3:27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</row>
    <row r="311" spans="3:27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</row>
    <row r="312" spans="3:27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</row>
    <row r="313" spans="3:27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</row>
    <row r="314" spans="3:27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</row>
    <row r="315" spans="3:27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</row>
    <row r="316" spans="3:27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</row>
    <row r="317" spans="3:27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</row>
    <row r="318" spans="3:27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</row>
    <row r="319" spans="3:27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</row>
    <row r="320" spans="3:27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3:27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3:27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</row>
    <row r="323" spans="3:27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</row>
    <row r="324" spans="3:27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3:27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3:27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</row>
    <row r="327" spans="3:27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</row>
    <row r="328" spans="3:27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</row>
    <row r="329" spans="3:27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</row>
    <row r="330" spans="3:27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</row>
    <row r="331" spans="3:27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</row>
    <row r="332" spans="3:27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</row>
    <row r="333" spans="3:27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</row>
    <row r="334" spans="3:27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</row>
    <row r="335" spans="3:27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</row>
    <row r="336" spans="3:27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</row>
    <row r="337" spans="3:27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</row>
    <row r="338" spans="3:27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</row>
    <row r="339" spans="3:27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</row>
    <row r="340" spans="3:27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</row>
    <row r="341" spans="3:27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</row>
    <row r="342" spans="3:27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</row>
    <row r="343" spans="3:27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</row>
    <row r="344" spans="3:27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</row>
    <row r="345" spans="3:27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</row>
    <row r="346" spans="3:27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</row>
    <row r="347" spans="3:27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</row>
    <row r="348" spans="3:27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</row>
    <row r="349" spans="3:27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</row>
    <row r="350" spans="3:27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</row>
    <row r="351" spans="3:27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</row>
    <row r="352" spans="3:27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</row>
    <row r="353" spans="3:27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</row>
    <row r="354" spans="3:27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</row>
    <row r="355" spans="3:27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</row>
    <row r="356" spans="3:27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</row>
    <row r="357" spans="3:27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</row>
    <row r="358" spans="3:27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</row>
    <row r="359" spans="3:27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</row>
    <row r="360" spans="3:27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</row>
    <row r="361" spans="3:27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</row>
    <row r="362" spans="3:27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</row>
    <row r="363" spans="3:27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</row>
    <row r="364" spans="3:27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</row>
    <row r="365" spans="3:27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</row>
    <row r="366" spans="3:27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</row>
    <row r="367" spans="3:27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</row>
    <row r="368" spans="3:27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</row>
    <row r="369" spans="3:27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</row>
    <row r="370" spans="3:27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</row>
    <row r="371" spans="3:27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</row>
    <row r="372" spans="3:27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</row>
    <row r="373" spans="3:27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</row>
    <row r="374" spans="3:27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</row>
    <row r="375" spans="3:27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</row>
    <row r="376" spans="3:27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</row>
    <row r="377" spans="3:27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</row>
    <row r="378" spans="3:27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</row>
    <row r="379" spans="3:27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</row>
    <row r="380" spans="3:27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</row>
    <row r="381" spans="3:27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</row>
    <row r="382" spans="3:27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</row>
    <row r="383" spans="3:27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</row>
    <row r="384" spans="3:27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</row>
    <row r="385" spans="3:27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</row>
    <row r="386" spans="3:27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</row>
    <row r="387" spans="3:27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</row>
    <row r="388" spans="3:27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</row>
    <row r="389" spans="3:27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</row>
    <row r="390" spans="3:27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</row>
    <row r="391" spans="3:27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</row>
    <row r="392" spans="3:27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</row>
    <row r="393" spans="3:27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</row>
    <row r="394" spans="3:27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</row>
    <row r="395" spans="3:27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</row>
    <row r="396" spans="3:27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</row>
    <row r="397" spans="3:27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</row>
    <row r="398" spans="3:27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</row>
    <row r="399" spans="3:27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</row>
    <row r="400" spans="3:27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</row>
    <row r="401" spans="3:27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</row>
    <row r="402" spans="3:27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</row>
    <row r="403" spans="3:27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</row>
    <row r="404" spans="3:27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</row>
    <row r="405" spans="3:27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</row>
    <row r="406" spans="3:27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</row>
    <row r="407" spans="3:27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</row>
    <row r="408" spans="3:27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</row>
    <row r="409" spans="3:27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</row>
    <row r="410" spans="3:27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</row>
    <row r="411" spans="3:27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</row>
    <row r="412" spans="3:27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</row>
    <row r="413" spans="3:27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</row>
    <row r="414" spans="3:27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</row>
    <row r="415" spans="3:27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</row>
    <row r="416" spans="3:27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</row>
    <row r="417" spans="3:27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</row>
    <row r="418" spans="3:27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</row>
    <row r="419" spans="3:27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</row>
    <row r="420" spans="3:27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</row>
    <row r="421" spans="3:27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</row>
    <row r="422" spans="3:27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</row>
    <row r="423" spans="3:27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</row>
    <row r="424" spans="3:27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</row>
    <row r="425" spans="3:27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</row>
    <row r="426" spans="3:27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</row>
    <row r="427" spans="3:27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</row>
    <row r="428" spans="3:27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</row>
    <row r="429" spans="3:27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</row>
    <row r="430" spans="3:27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</row>
    <row r="431" spans="3:27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</row>
    <row r="432" spans="3:27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</row>
    <row r="433" spans="3:27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</row>
    <row r="434" spans="3:27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</row>
    <row r="435" spans="3:27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</row>
    <row r="436" spans="3:27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</row>
    <row r="437" spans="3:27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</row>
    <row r="438" spans="3:27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</row>
    <row r="439" spans="3:27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</row>
    <row r="440" spans="3:27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</row>
    <row r="441" spans="3:27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</row>
    <row r="442" spans="3:27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</row>
    <row r="443" spans="3:27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</row>
    <row r="444" spans="3:27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</row>
    <row r="445" spans="3:27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</row>
    <row r="446" spans="3:27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</row>
    <row r="447" spans="3:27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</row>
    <row r="448" spans="3:27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</row>
    <row r="449" spans="3:27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</row>
    <row r="450" spans="3:27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</row>
    <row r="451" spans="3:27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</row>
    <row r="452" spans="3:27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</row>
    <row r="453" spans="3:27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</row>
    <row r="454" spans="3:27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</row>
    <row r="455" spans="3:27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</row>
    <row r="456" spans="3:27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</row>
    <row r="457" spans="3:27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</row>
    <row r="458" spans="3:27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</row>
    <row r="459" spans="3:27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</row>
    <row r="460" spans="3:27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</row>
    <row r="461" spans="3:27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</row>
    <row r="462" spans="3:27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</row>
    <row r="463" spans="3:27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</row>
    <row r="464" spans="3:27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</row>
    <row r="465" spans="3:27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</row>
    <row r="466" spans="3:27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</row>
    <row r="467" spans="3:27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</row>
    <row r="468" spans="3:27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</row>
    <row r="469" spans="3:27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</row>
    <row r="470" spans="3:27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</row>
    <row r="471" spans="3:27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</row>
    <row r="472" spans="3:27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</row>
    <row r="473" spans="3:27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</row>
    <row r="474" spans="3:27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</row>
    <row r="475" spans="3:27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</row>
    <row r="476" spans="3:27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</row>
    <row r="477" spans="3:27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</row>
    <row r="478" spans="3:27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</row>
    <row r="479" spans="3:27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</row>
    <row r="480" spans="3:27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</row>
    <row r="481" spans="3:27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</row>
    <row r="482" spans="3:27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</row>
    <row r="483" spans="3:27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</row>
    <row r="484" spans="3:27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</row>
    <row r="485" spans="3:27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</row>
    <row r="486" spans="3:27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</row>
    <row r="487" spans="3:27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</row>
    <row r="488" spans="3:27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</row>
    <row r="489" spans="3:27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</row>
    <row r="490" spans="3:27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</row>
    <row r="491" spans="3:27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</row>
    <row r="492" spans="3:27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</row>
    <row r="493" spans="3:27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</row>
    <row r="494" spans="3:27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</row>
    <row r="495" spans="3:27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</row>
    <row r="496" spans="3:27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</row>
    <row r="497" spans="3:27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</row>
    <row r="498" spans="3:27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</row>
    <row r="499" spans="3:27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</row>
    <row r="500" spans="3:27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</row>
    <row r="501" spans="3:27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</row>
    <row r="502" spans="3:27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</row>
    <row r="503" spans="3:27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</row>
    <row r="504" spans="3:27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</row>
    <row r="505" spans="3:27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</row>
    <row r="506" spans="3:27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</row>
    <row r="507" spans="3:27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</row>
    <row r="508" spans="3:27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</row>
    <row r="509" spans="3:27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</row>
    <row r="510" spans="3:27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</row>
    <row r="511" spans="3:27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</row>
    <row r="512" spans="3:27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</row>
    <row r="513" spans="3:27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</row>
    <row r="514" spans="3:27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</row>
    <row r="515" spans="3:27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</row>
    <row r="516" spans="3:27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</row>
    <row r="517" spans="3:27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</row>
    <row r="518" spans="3:27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</row>
    <row r="519" spans="3:27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</row>
    <row r="520" spans="3:27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</row>
    <row r="521" spans="3:27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</row>
    <row r="522" spans="3:27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</row>
    <row r="523" spans="3:27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</row>
    <row r="524" spans="3:27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</row>
    <row r="525" spans="3:27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</row>
    <row r="526" spans="3:27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</row>
    <row r="527" spans="3:27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</row>
    <row r="528" spans="3:27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</row>
    <row r="529" spans="3:27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</row>
    <row r="530" spans="3:27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</row>
    <row r="531" spans="3:27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</row>
    <row r="532" spans="3:27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</row>
    <row r="533" spans="3:27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</row>
    <row r="534" spans="3:27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</row>
    <row r="535" spans="3:27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</row>
    <row r="536" spans="3:27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</row>
    <row r="537" spans="3:27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</row>
    <row r="538" spans="3:27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</row>
    <row r="539" spans="3:27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</row>
    <row r="540" spans="3:27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</row>
    <row r="541" spans="3:27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</row>
    <row r="542" spans="3:27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</row>
    <row r="543" spans="3:27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</row>
    <row r="544" spans="3:27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</row>
    <row r="545" spans="3:27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</row>
    <row r="546" spans="3:27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</row>
    <row r="547" spans="3:27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</row>
    <row r="548" spans="3:27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</row>
    <row r="549" spans="3:27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</row>
    <row r="550" spans="3:27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</row>
    <row r="551" spans="3:27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</row>
    <row r="552" spans="3:27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</row>
    <row r="553" spans="3:27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</row>
    <row r="554" spans="3:27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</row>
    <row r="555" spans="3:27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</row>
    <row r="556" spans="3:27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</row>
    <row r="557" spans="3:27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</row>
    <row r="558" spans="3:27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</row>
    <row r="559" spans="3:27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</row>
    <row r="560" spans="3:27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</row>
    <row r="561" spans="3:27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</row>
    <row r="562" spans="3:27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</row>
    <row r="563" spans="3:27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</row>
    <row r="564" spans="3:27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</row>
    <row r="565" spans="3:27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</row>
    <row r="566" spans="3:27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</row>
    <row r="567" spans="3:27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</row>
    <row r="568" spans="3:27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</row>
    <row r="569" spans="3:27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</row>
    <row r="570" spans="3:27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</row>
    <row r="571" spans="3:27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</row>
    <row r="572" spans="3:27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</row>
    <row r="573" spans="3:27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</row>
    <row r="574" spans="3:27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</row>
    <row r="575" spans="3:27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</row>
    <row r="576" spans="3:27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</row>
    <row r="577" spans="3:27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</row>
    <row r="578" spans="3:27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</row>
    <row r="579" spans="3:27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</row>
    <row r="580" spans="3:27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</row>
    <row r="581" spans="3:27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</row>
    <row r="582" spans="3:27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</row>
    <row r="583" spans="3:27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</row>
    <row r="584" spans="3:27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</row>
    <row r="585" spans="3:27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</row>
    <row r="586" spans="3:27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</row>
    <row r="587" spans="3:27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</row>
    <row r="588" spans="3:27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</row>
    <row r="589" spans="3:27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</row>
    <row r="590" spans="3:27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</row>
    <row r="591" spans="3:27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</row>
    <row r="592" spans="3:27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</row>
    <row r="593" spans="3:27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</row>
    <row r="594" spans="3:27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</row>
    <row r="595" spans="3:27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</row>
    <row r="596" spans="3:27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</row>
    <row r="597" spans="3:27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</row>
    <row r="598" spans="3:27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</row>
    <row r="599" spans="3:27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</row>
    <row r="600" spans="3:27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</row>
    <row r="601" spans="3:27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</row>
    <row r="602" spans="3:27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</row>
    <row r="603" spans="3:27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</row>
    <row r="604" spans="3:27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</row>
    <row r="605" spans="3:27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</row>
    <row r="606" spans="3:27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</row>
  </sheetData>
  <mergeCells count="60">
    <mergeCell ref="A1:B8"/>
    <mergeCell ref="G5:I5"/>
    <mergeCell ref="G6:I6"/>
    <mergeCell ref="C5:F5"/>
    <mergeCell ref="C6:F6"/>
    <mergeCell ref="C7:F7"/>
    <mergeCell ref="C8:F8"/>
    <mergeCell ref="C4:O4"/>
    <mergeCell ref="C3:O3"/>
    <mergeCell ref="C1:T2"/>
    <mergeCell ref="P3:T3"/>
    <mergeCell ref="P4:T4"/>
    <mergeCell ref="G8:T8"/>
    <mergeCell ref="P5:T5"/>
    <mergeCell ref="P6:T6"/>
    <mergeCell ref="J5:O5"/>
    <mergeCell ref="P19:S19"/>
    <mergeCell ref="M21:O21"/>
    <mergeCell ref="P11:S11"/>
    <mergeCell ref="M22:O22"/>
    <mergeCell ref="B11:B12"/>
    <mergeCell ref="I21:K21"/>
    <mergeCell ref="B21:B22"/>
    <mergeCell ref="I20:K20"/>
    <mergeCell ref="Q21:S21"/>
    <mergeCell ref="L19:O19"/>
    <mergeCell ref="F19:G20"/>
    <mergeCell ref="A16:A18"/>
    <mergeCell ref="G11:G12"/>
    <mergeCell ref="H11:K11"/>
    <mergeCell ref="D11:D12"/>
    <mergeCell ref="A11:A12"/>
    <mergeCell ref="F11:F12"/>
    <mergeCell ref="E11:E12"/>
    <mergeCell ref="C11:C12"/>
    <mergeCell ref="A13:A15"/>
    <mergeCell ref="A19:A22"/>
    <mergeCell ref="H19:K19"/>
    <mergeCell ref="C19:E20"/>
    <mergeCell ref="C21:E22"/>
    <mergeCell ref="F22:G22"/>
    <mergeCell ref="I22:K22"/>
    <mergeCell ref="F21:G21"/>
    <mergeCell ref="B19:B20"/>
    <mergeCell ref="Y21:AA21"/>
    <mergeCell ref="Y22:AA22"/>
    <mergeCell ref="J6:O6"/>
    <mergeCell ref="G7:T7"/>
    <mergeCell ref="X11:AA11"/>
    <mergeCell ref="X19:AA19"/>
    <mergeCell ref="Y20:AA20"/>
    <mergeCell ref="T11:W11"/>
    <mergeCell ref="T19:W19"/>
    <mergeCell ref="U20:W20"/>
    <mergeCell ref="U21:W21"/>
    <mergeCell ref="U22:W22"/>
    <mergeCell ref="M20:O20"/>
    <mergeCell ref="L11:O11"/>
    <mergeCell ref="Q20:S20"/>
    <mergeCell ref="Q22:S22"/>
  </mergeCells>
  <phoneticPr fontId="8" type="noConversion"/>
  <conditionalFormatting sqref="H13:AA13">
    <cfRule type="cellIs" dxfId="1" priority="23" stopIfTrue="1" operator="between">
      <formula>$F13</formula>
      <formula>$G13</formula>
    </cfRule>
  </conditionalFormatting>
  <conditionalFormatting sqref="H16:AA16">
    <cfRule type="cellIs" dxfId="0" priority="2" stopIfTrue="1" operator="between">
      <formula>$F16</formula>
      <formula>$G16</formula>
    </cfRule>
  </conditionalFormatting>
  <dataValidations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9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2024-10-03T18:39:58Z</cp:lastPrinted>
  <dcterms:created xsi:type="dcterms:W3CDTF">2012-11-29T11:37:25Z</dcterms:created>
  <dcterms:modified xsi:type="dcterms:W3CDTF">2026-03-17T11:44:22Z</dcterms:modified>
</cp:coreProperties>
</file>