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10 - DESPESAS MEIO - 8.666\CONCORRÊNCIA 2022\CONCORRÊNCIA 003.2022 - EDIFICIO GARAGEM\ANEXO I - PROJETOS E MEMORIAIS - EDIFICIO GARAGEM\"/>
    </mc:Choice>
  </mc:AlternateContent>
  <xr:revisionPtr revIDLastSave="0" documentId="13_ncr:1_{10C55E98-AE1F-4B06-A430-183266957FA9}" xr6:coauthVersionLast="47" xr6:coauthVersionMax="47" xr10:uidLastSave="{00000000-0000-0000-0000-000000000000}"/>
  <bookViews>
    <workbookView xWindow="-120" yWindow="-120" windowWidth="20730" windowHeight="11160" tabRatio="646" activeTab="1" xr2:uid="{00000000-000D-0000-FFFF-FFFF00000000}"/>
  </bookViews>
  <sheets>
    <sheet name="Capa" sheetId="1" r:id="rId1"/>
    <sheet name="Planilha Qtd" sheetId="2" r:id="rId2"/>
    <sheet name="Planilha1" sheetId="3" state="hidden" r:id="rId3"/>
    <sheet name="HH" sheetId="4" state="hidden" r:id="rId4"/>
    <sheet name="BDI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Qtd'!$A$11:$D$11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4">BDI!$A$1:$G$36</definedName>
    <definedName name="_xlnm.Print_Area" localSheetId="1">'Planilha Qtd'!$A$1:$F$29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1">'Planilha Qtd'!$1:$11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1" hidden="1">'Planilha Qtd'!$A$11:$D$11</definedName>
    <definedName name="Z_0CCF26D2_015A_48BB_A932_E67ED632CE05_.wvu.PrintArea" localSheetId="4" hidden="1">BDI!$A$1:$G$36</definedName>
    <definedName name="Z_0CCF26D2_015A_48BB_A932_E67ED632CE05_.wvu.PrintArea" localSheetId="1" hidden="1">'Planilha Qtd'!$A$1:$F$27</definedName>
    <definedName name="Z_0CCF26D2_015A_48BB_A932_E67ED632CE05_.wvu.PrintTitles" localSheetId="1" hidden="1">'Planilha Qtd'!$1:$11</definedName>
    <definedName name="Z_139CDC34_A2AE_4FB8_A6BF_3FCAEDE2A712_.wvu.FilterData" localSheetId="1" hidden="1">'Planilha Qtd'!$A$11:$D$11</definedName>
    <definedName name="Z_139CDC34_A2AE_4FB8_A6BF_3FCAEDE2A712_.wvu.PrintArea" localSheetId="4" hidden="1">BDI!$A$1:$G$36</definedName>
    <definedName name="Z_139CDC34_A2AE_4FB8_A6BF_3FCAEDE2A712_.wvu.PrintArea" localSheetId="1" hidden="1">'Planilha Qtd'!$A$1:$F$27</definedName>
    <definedName name="Z_139CDC34_A2AE_4FB8_A6BF_3FCAEDE2A712_.wvu.PrintTitles" localSheetId="1" hidden="1">'Planilha Qtd'!$1:$11</definedName>
    <definedName name="Z_EC1863A0_3B45_43E6_81CD_D9608D52C52A_.wvu.FilterData" localSheetId="1" hidden="1">'Planilha Qtd'!$A$11:$D$11</definedName>
    <definedName name="Z_EC1863A0_3B45_43E6_81CD_D9608D52C52A_.wvu.PrintArea" localSheetId="4" hidden="1">BDI!$A$1:$G$36</definedName>
    <definedName name="Z_EC1863A0_3B45_43E6_81CD_D9608D52C52A_.wvu.PrintArea" localSheetId="1" hidden="1">'Planilha Qtd'!$A$1:$F$27</definedName>
    <definedName name="Z_EC1863A0_3B45_43E6_81CD_D9608D52C52A_.wvu.PrintTitles" localSheetId="1" hidden="1">'Planilha Qtd'!$1:$11</definedName>
  </definedNames>
  <calcPr calcId="191029"/>
  <customWorkbookViews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2" l="1"/>
  <c r="F8" i="2"/>
  <c r="F19" i="2"/>
  <c r="F20" i="2"/>
  <c r="F16" i="2"/>
  <c r="F21" i="2" l="1"/>
  <c r="F24" i="2"/>
  <c r="F26" i="2"/>
  <c r="F18" i="2" l="1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  <c r="F23" i="2" l="1"/>
  <c r="F15" i="2" l="1"/>
  <c r="F27" i="2" l="1"/>
  <c r="F29" i="2" s="1"/>
</calcChain>
</file>

<file path=xl/sharedStrings.xml><?xml version="1.0" encoding="utf-8"?>
<sst xmlns="http://schemas.openxmlformats.org/spreadsheetml/2006/main" count="129" uniqueCount="118">
  <si>
    <t>STATUS</t>
  </si>
  <si>
    <t>TÍTULO:</t>
  </si>
  <si>
    <t>Nº DOC. (BUTANTAN):</t>
  </si>
  <si>
    <t>PRELIMINAR</t>
  </si>
  <si>
    <t>PARA COTAÇÃO</t>
  </si>
  <si>
    <t>PARA INFORMAÇÃO</t>
  </si>
  <si>
    <t>PARA COMPRA</t>
  </si>
  <si>
    <t>ÁREA:</t>
  </si>
  <si>
    <t>DATA:</t>
  </si>
  <si>
    <t>REVISÃO:</t>
  </si>
  <si>
    <t>PARA CONSTRUÇÃO</t>
  </si>
  <si>
    <t>PROJETO:</t>
  </si>
  <si>
    <t>REVISÃO</t>
  </si>
  <si>
    <t>DESCRIÇÃO</t>
  </si>
  <si>
    <t>ELAB.</t>
  </si>
  <si>
    <t>VERIF.</t>
  </si>
  <si>
    <t>APR.</t>
  </si>
  <si>
    <t>Nº DOCUMENTO (BUTANTAN):</t>
  </si>
  <si>
    <t>Total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</si>
  <si>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</si>
  <si>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</si>
  <si>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</si>
  <si>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</si>
  <si>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</si>
  <si>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</si>
  <si>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</si>
  <si>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</si>
  <si>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</si>
  <si>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</si>
  <si>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</si>
  <si>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</si>
  <si>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</si>
  <si>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</si>
  <si>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</si>
  <si>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</si>
  <si>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</si>
  <si>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</si>
  <si>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</si>
  <si>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</si>
  <si>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</si>
  <si>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</si>
  <si>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</si>
  <si>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</si>
  <si>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</si>
  <si>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</si>
  <si>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</si>
  <si>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</si>
  <si>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</si>
  <si>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</si>
  <si>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</si>
  <si>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</si>
  <si>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</si>
  <si>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</si>
  <si>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</si>
  <si>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</si>
  <si>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</si>
  <si>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</si>
  <si>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</si>
  <si>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</si>
  <si>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</si>
  <si>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</si>
  <si>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DISCIPLINA:</t>
  </si>
  <si>
    <t>ITEM</t>
  </si>
  <si>
    <t>1.0</t>
  </si>
  <si>
    <t>DATA</t>
  </si>
  <si>
    <t>CPOS</t>
  </si>
  <si>
    <t>SIURB-EDIF</t>
  </si>
  <si>
    <t>SIURB-INFRA</t>
  </si>
  <si>
    <t>SINAPI</t>
  </si>
  <si>
    <t>COTAÇÕES</t>
  </si>
  <si>
    <t>CONTRATADOS</t>
  </si>
  <si>
    <t>OUTROS</t>
  </si>
  <si>
    <t>Nº DOCUMENTO (ORÇAMENTO):</t>
  </si>
  <si>
    <t>ELABORADO:</t>
  </si>
  <si>
    <t>VERIFICADO:</t>
  </si>
  <si>
    <t>APROVADO:</t>
  </si>
  <si>
    <t>Nº DOC. (FORNECEDOR):</t>
  </si>
  <si>
    <t>VALOR TOTAL</t>
  </si>
  <si>
    <t>PROJETOS | elaboração de projetos, todas as disciplinas e etapas, conforme descrito em memorial descritivo</t>
  </si>
  <si>
    <t>2.0</t>
  </si>
  <si>
    <t>3.0</t>
  </si>
  <si>
    <t>4.0</t>
  </si>
  <si>
    <t>DIVISÃO DE CUSTOS E ORÇAMENTOS DE OBRA</t>
  </si>
  <si>
    <t>R$/M²</t>
  </si>
  <si>
    <t>m²</t>
  </si>
  <si>
    <t>R$/m²</t>
  </si>
  <si>
    <t>OBRA DE CONSTRUÇÃO PREDIAL</t>
  </si>
  <si>
    <t xml:space="preserve">R$ TOTAL </t>
  </si>
  <si>
    <t>ÁREA (m²)</t>
  </si>
  <si>
    <t>CABINE 01</t>
  </si>
  <si>
    <t>EXECUÇÃO | administração de obra</t>
  </si>
  <si>
    <t>SERVIÇOS TÉCNICOS</t>
  </si>
  <si>
    <t>1.1</t>
  </si>
  <si>
    <t>1.2</t>
  </si>
  <si>
    <t>ESTACIONAMENTO + PORTARIA</t>
  </si>
  <si>
    <t>CIRCULAÇÃO VERTICAL</t>
  </si>
  <si>
    <t>APOIO A TERCEIRIZADOS</t>
  </si>
  <si>
    <t>APOIO A TERCEIRIZADOS | revestimentos, acabamentos, mobiliário e sistemas</t>
  </si>
  <si>
    <t>ÁREA EXTERNA</t>
  </si>
  <si>
    <t>PAISAGISMO E PAVIMENTAÇÃO</t>
  </si>
  <si>
    <t>2.1</t>
  </si>
  <si>
    <t>2.2</t>
  </si>
  <si>
    <t>2.3</t>
  </si>
  <si>
    <t>2.4</t>
  </si>
  <si>
    <t>3.1</t>
  </si>
  <si>
    <t>3.2</t>
  </si>
  <si>
    <t>4.1</t>
  </si>
  <si>
    <t>INTERIORES E SISTEMAS</t>
  </si>
  <si>
    <t>ESTACIONAMENTO | fachada metálica</t>
  </si>
  <si>
    <t>PLANILHA ORÇAMENTÁRIA</t>
  </si>
  <si>
    <t>PLANILHA:</t>
  </si>
  <si>
    <t>ORIENTATIVA</t>
  </si>
  <si>
    <t>ELABORADO POR:</t>
  </si>
  <si>
    <t>DCO-PM</t>
  </si>
  <si>
    <t>DCO-EPC-TKP1312</t>
  </si>
  <si>
    <t>49/21</t>
  </si>
  <si>
    <t>GERAL</t>
  </si>
  <si>
    <t>P1312 - EDIFÍCIO GARAGEM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</si>
</sst>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d\-mmm\-yy;@"/>
    <numFmt numFmtId="165" formatCode="&quot;R$&quot;\ #,##0.00"/>
    <numFmt numFmtId="166" formatCode="#,##0.00_ ;[Red]\-#,##0.00\ "/>
    <numFmt numFmtId="167" formatCode="0.0000"/>
    <numFmt numFmtId="168" formatCode="_(&quot;$&quot;* #,##0.00_);_(&quot;$&quot;* \(#,##0.00\);_(&quot;$&quot;* &quot;-&quot;??_);_(@_)"/>
    <numFmt numFmtId="169" formatCode="#,##0.0000_ ;[Red]\-#,##0.0000\ "/>
    <numFmt numFmtId="170" formatCode="_-[$R$-416]\ * #,##0.00_-;\-[$R$-416]\ * #,##0.00_-;_-[$R$-416]\ * &quot;-&quot;??_-;_-@_-"/>
    <numFmt numFmtId="171" formatCode="#,##0.00_ ;\-#,##0.0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11"/>
      <color indexed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8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>
      <alignment vertical="top"/>
    </xf>
    <xf numFmtId="43" fontId="21" fillId="0" borderId="0" applyFont="0" applyFill="0" applyBorder="0" applyAlignment="0" applyProtection="0">
      <alignment vertical="top"/>
    </xf>
    <xf numFmtId="0" fontId="19" fillId="0" borderId="0"/>
    <xf numFmtId="0" fontId="19" fillId="0" borderId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21">
    <xf numFmtId="0" fontId="0" fillId="0" borderId="0" xfId="0"/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0" fontId="20" fillId="3" borderId="0" xfId="5" applyFont="1" applyFill="1"/>
    <xf numFmtId="0" fontId="18" fillId="3" borderId="0" xfId="5" applyFont="1" applyFill="1" applyAlignment="1">
      <alignment horizontal="center"/>
    </xf>
    <xf numFmtId="0" fontId="19" fillId="3" borderId="0" xfId="5" applyFill="1"/>
    <xf numFmtId="0" fontId="18" fillId="3" borderId="0" xfId="5" applyFont="1" applyFill="1"/>
    <xf numFmtId="44" fontId="19" fillId="3" borderId="0" xfId="5" applyNumberFormat="1" applyFill="1"/>
    <xf numFmtId="0" fontId="18" fillId="3" borderId="14" xfId="5" applyFont="1" applyFill="1" applyBorder="1" applyAlignment="1" applyProtection="1">
      <alignment horizontal="center" vertical="center"/>
    </xf>
    <xf numFmtId="0" fontId="18" fillId="3" borderId="15" xfId="5" applyFont="1" applyFill="1" applyBorder="1" applyAlignment="1" applyProtection="1">
      <alignment horizontal="center" vertical="center"/>
    </xf>
    <xf numFmtId="0" fontId="18" fillId="3" borderId="16" xfId="5" applyFont="1" applyFill="1" applyBorder="1" applyAlignment="1" applyProtection="1">
      <alignment horizontal="center" vertical="center"/>
    </xf>
    <xf numFmtId="0" fontId="17" fillId="6" borderId="17" xfId="5" applyFont="1" applyFill="1" applyBorder="1" applyAlignment="1">
      <alignment horizontal="center" vertical="center" wrapText="1"/>
    </xf>
    <xf numFmtId="0" fontId="19" fillId="3" borderId="0" xfId="5" applyFill="1" applyAlignment="1">
      <alignment vertical="center"/>
    </xf>
    <xf numFmtId="0" fontId="19" fillId="3" borderId="18" xfId="5" applyFill="1" applyBorder="1" applyProtection="1"/>
    <xf numFmtId="166" fontId="19" fillId="3" borderId="19" xfId="5" applyNumberFormat="1" applyFill="1" applyBorder="1" applyProtection="1"/>
    <xf numFmtId="166" fontId="19" fillId="3" borderId="20" xfId="5" applyNumberFormat="1" applyFill="1" applyBorder="1" applyProtection="1"/>
    <xf numFmtId="166" fontId="19" fillId="6" borderId="21" xfId="5" applyNumberFormat="1" applyFill="1" applyBorder="1" applyProtection="1">
      <protection locked="0"/>
    </xf>
    <xf numFmtId="0" fontId="19" fillId="3" borderId="22" xfId="5" applyFill="1" applyBorder="1" applyProtection="1"/>
    <xf numFmtId="166" fontId="19" fillId="3" borderId="23" xfId="5" applyNumberFormat="1" applyFill="1" applyBorder="1" applyProtection="1"/>
    <xf numFmtId="166" fontId="19" fillId="3" borderId="3" xfId="5" applyNumberFormat="1" applyFill="1" applyBorder="1" applyProtection="1"/>
    <xf numFmtId="166" fontId="0" fillId="6" borderId="24" xfId="5" applyNumberFormat="1" applyFont="1" applyFill="1" applyBorder="1" applyProtection="1">
      <protection locked="0"/>
    </xf>
    <xf numFmtId="166" fontId="19" fillId="6" borderId="24" xfId="5" applyNumberFormat="1" applyFill="1" applyBorder="1" applyProtection="1">
      <protection locked="0"/>
    </xf>
    <xf numFmtId="0" fontId="18" fillId="3" borderId="22" xfId="5" applyFont="1" applyFill="1" applyBorder="1" applyProtection="1"/>
    <xf numFmtId="166" fontId="18" fillId="3" borderId="23" xfId="5" applyNumberFormat="1" applyFont="1" applyFill="1" applyBorder="1" applyProtection="1"/>
    <xf numFmtId="166" fontId="18" fillId="3" borderId="3" xfId="5" applyNumberFormat="1" applyFont="1" applyFill="1" applyBorder="1" applyProtection="1"/>
    <xf numFmtId="166" fontId="18" fillId="6" borderId="24" xfId="5" applyNumberFormat="1" applyFont="1" applyFill="1" applyBorder="1" applyProtection="1">
      <protection locked="0"/>
    </xf>
    <xf numFmtId="0" fontId="21" fillId="3" borderId="22" xfId="5" applyFont="1" applyFill="1" applyBorder="1" applyAlignment="1" applyProtection="1">
      <alignment wrapText="1"/>
    </xf>
    <xf numFmtId="166" fontId="19" fillId="3" borderId="23" xfId="5" applyNumberFormat="1" applyFill="1" applyBorder="1" applyAlignment="1" applyProtection="1">
      <alignment vertical="center"/>
    </xf>
    <xf numFmtId="166" fontId="19" fillId="3" borderId="3" xfId="5" applyNumberFormat="1" applyFill="1" applyBorder="1" applyAlignment="1" applyProtection="1">
      <alignment vertical="center"/>
    </xf>
    <xf numFmtId="166" fontId="19" fillId="6" borderId="24" xfId="5" applyNumberFormat="1" applyFill="1" applyBorder="1" applyAlignment="1" applyProtection="1">
      <alignment vertical="center"/>
      <protection locked="0"/>
    </xf>
    <xf numFmtId="0" fontId="21" fillId="3" borderId="25" xfId="5" applyFont="1" applyFill="1" applyBorder="1" applyProtection="1"/>
    <xf numFmtId="166" fontId="19" fillId="3" borderId="26" xfId="5" applyNumberFormat="1" applyFill="1" applyBorder="1" applyProtection="1"/>
    <xf numFmtId="166" fontId="19" fillId="3" borderId="13" xfId="5" applyNumberFormat="1" applyFill="1" applyBorder="1" applyProtection="1"/>
    <xf numFmtId="166" fontId="19" fillId="6" borderId="27" xfId="5" applyNumberFormat="1" applyFill="1" applyBorder="1" applyProtection="1">
      <protection locked="0"/>
    </xf>
    <xf numFmtId="0" fontId="18" fillId="3" borderId="25" xfId="5" applyFont="1" applyFill="1" applyBorder="1" applyProtection="1"/>
    <xf numFmtId="166" fontId="18" fillId="3" borderId="26" xfId="5" applyNumberFormat="1" applyFont="1" applyFill="1" applyBorder="1" applyProtection="1"/>
    <xf numFmtId="166" fontId="18" fillId="3" borderId="13" xfId="5" applyNumberFormat="1" applyFont="1" applyFill="1" applyBorder="1" applyProtection="1"/>
    <xf numFmtId="166" fontId="18" fillId="6" borderId="27" xfId="5" applyNumberFormat="1" applyFont="1" applyFill="1" applyBorder="1" applyProtection="1">
      <protection locked="0"/>
    </xf>
    <xf numFmtId="0" fontId="18" fillId="7" borderId="18" xfId="5" applyFont="1" applyFill="1" applyBorder="1" applyAlignment="1" applyProtection="1">
      <alignment horizontal="right"/>
    </xf>
    <xf numFmtId="2" fontId="18" fillId="7" borderId="19" xfId="5" applyNumberFormat="1" applyFont="1" applyFill="1" applyBorder="1" applyProtection="1"/>
    <xf numFmtId="2" fontId="18" fillId="7" borderId="20" xfId="5" applyNumberFormat="1" applyFont="1" applyFill="1" applyBorder="1" applyProtection="1"/>
    <xf numFmtId="166" fontId="18" fillId="6" borderId="27" xfId="5" applyNumberFormat="1" applyFont="1" applyFill="1" applyBorder="1" applyProtection="1"/>
    <xf numFmtId="0" fontId="18" fillId="3" borderId="28" xfId="5" applyFont="1" applyFill="1" applyBorder="1" applyAlignment="1" applyProtection="1">
      <alignment horizontal="right" vertical="center" wrapText="1"/>
    </xf>
    <xf numFmtId="0" fontId="19" fillId="3" borderId="29" xfId="5" applyFill="1" applyBorder="1" applyAlignment="1" applyProtection="1">
      <alignment vertical="center"/>
    </xf>
    <xf numFmtId="2" fontId="18" fillId="3" borderId="29" xfId="5" applyNumberFormat="1" applyFont="1" applyFill="1" applyBorder="1" applyAlignment="1" applyProtection="1">
      <alignment vertical="center"/>
    </xf>
    <xf numFmtId="167" fontId="19" fillId="3" borderId="30" xfId="5" applyNumberFormat="1" applyFill="1" applyBorder="1" applyAlignment="1">
      <alignment vertical="center"/>
    </xf>
    <xf numFmtId="0" fontId="18" fillId="3" borderId="0" xfId="5" applyFont="1" applyFill="1" applyBorder="1" applyAlignment="1">
      <alignment horizontal="right"/>
    </xf>
    <xf numFmtId="2" fontId="19" fillId="3" borderId="0" xfId="5" applyNumberFormat="1" applyFill="1" applyBorder="1"/>
    <xf numFmtId="0" fontId="19" fillId="3" borderId="0" xfId="5" applyFill="1" applyBorder="1"/>
    <xf numFmtId="0" fontId="18" fillId="3" borderId="28" xfId="5" applyFont="1" applyFill="1" applyBorder="1" applyAlignment="1">
      <alignment horizontal="center"/>
    </xf>
    <xf numFmtId="0" fontId="19" fillId="7" borderId="5" xfId="5" applyFill="1" applyBorder="1" applyAlignment="1">
      <alignment horizontal="center"/>
    </xf>
    <xf numFmtId="0" fontId="18" fillId="3" borderId="0" xfId="5" applyFont="1" applyFill="1" applyBorder="1" applyAlignment="1">
      <alignment horizontal="center"/>
    </xf>
    <xf numFmtId="0" fontId="18" fillId="3" borderId="0" xfId="5" applyFont="1" applyFill="1" applyBorder="1" applyAlignment="1">
      <alignment horizontal="left"/>
    </xf>
    <xf numFmtId="0" fontId="18" fillId="3" borderId="0" xfId="5" applyFont="1" applyFill="1" applyAlignment="1">
      <alignment horizontal="left"/>
    </xf>
    <xf numFmtId="165" fontId="0" fillId="4" borderId="5" xfId="0" applyNumberFormat="1" applyFill="1" applyBorder="1" applyAlignment="1">
      <alignment horizontal="center" vertical="center"/>
    </xf>
    <xf numFmtId="2" fontId="18" fillId="4" borderId="5" xfId="0" applyNumberFormat="1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center" vertical="center"/>
    </xf>
    <xf numFmtId="165" fontId="0" fillId="5" borderId="5" xfId="0" applyNumberFormat="1" applyFill="1" applyBorder="1" applyAlignment="1">
      <alignment horizontal="center" vertical="center"/>
    </xf>
    <xf numFmtId="2" fontId="18" fillId="5" borderId="5" xfId="0" applyNumberFormat="1" applyFont="1" applyFill="1" applyBorder="1" applyAlignment="1">
      <alignment horizontal="center" vertical="center"/>
    </xf>
    <xf numFmtId="0" fontId="7" fillId="3" borderId="0" xfId="2" applyFont="1" applyFill="1" applyBorder="1" applyAlignment="1" applyProtection="1">
      <alignment vertical="top" wrapText="1"/>
    </xf>
    <xf numFmtId="0" fontId="0" fillId="0" borderId="0" xfId="0" applyAlignment="1">
      <alignment horizontal="left"/>
    </xf>
    <xf numFmtId="0" fontId="16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49" fontId="10" fillId="0" borderId="0" xfId="0" applyNumberFormat="1" applyFont="1" applyProtection="1">
      <protection locked="0"/>
    </xf>
    <xf numFmtId="0" fontId="12" fillId="3" borderId="8" xfId="2" applyFont="1" applyFill="1" applyBorder="1" applyAlignment="1">
      <alignment vertical="center"/>
    </xf>
    <xf numFmtId="0" fontId="12" fillId="3" borderId="0" xfId="2" applyFont="1" applyFill="1" applyAlignment="1">
      <alignment vertical="center"/>
    </xf>
    <xf numFmtId="0" fontId="12" fillId="3" borderId="9" xfId="2" applyFont="1" applyFill="1" applyBorder="1" applyAlignment="1">
      <alignment vertical="center"/>
    </xf>
    <xf numFmtId="0" fontId="5" fillId="3" borderId="7" xfId="2" applyFont="1" applyFill="1" applyBorder="1" applyAlignment="1">
      <alignment vertical="center"/>
    </xf>
    <xf numFmtId="0" fontId="2" fillId="3" borderId="7" xfId="2" applyFont="1" applyFill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12" fillId="10" borderId="5" xfId="1" applyFont="1" applyFill="1" applyBorder="1" applyAlignment="1">
      <alignment horizontal="center" vertical="center"/>
    </xf>
    <xf numFmtId="0" fontId="13" fillId="10" borderId="0" xfId="1" applyFont="1" applyFill="1" applyAlignment="1">
      <alignment horizontal="left" vertical="center"/>
    </xf>
    <xf numFmtId="0" fontId="12" fillId="10" borderId="0" xfId="2" applyFont="1" applyFill="1" applyAlignment="1">
      <alignment vertical="center"/>
    </xf>
    <xf numFmtId="0" fontId="12" fillId="10" borderId="9" xfId="2" applyFont="1" applyFill="1" applyBorder="1" applyAlignment="1">
      <alignment vertical="center"/>
    </xf>
    <xf numFmtId="0" fontId="5" fillId="3" borderId="7" xfId="4" applyFont="1" applyFill="1" applyBorder="1" applyAlignment="1">
      <alignment vertical="center"/>
    </xf>
    <xf numFmtId="0" fontId="5" fillId="3" borderId="0" xfId="4" applyFont="1" applyFill="1" applyAlignment="1">
      <alignment vertical="center"/>
    </xf>
    <xf numFmtId="0" fontId="6" fillId="3" borderId="0" xfId="2" applyFont="1" applyFill="1" applyAlignment="1">
      <alignment horizontal="left" vertical="center"/>
    </xf>
    <xf numFmtId="0" fontId="6" fillId="3" borderId="9" xfId="2" applyFont="1" applyFill="1" applyBorder="1" applyAlignment="1">
      <alignment horizontal="left" vertical="center"/>
    </xf>
    <xf numFmtId="0" fontId="7" fillId="3" borderId="8" xfId="2" applyFont="1" applyFill="1" applyBorder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0" xfId="2" applyFont="1" applyFill="1" applyBorder="1" applyAlignment="1">
      <alignment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left" vertical="center"/>
    </xf>
    <xf numFmtId="0" fontId="0" fillId="0" borderId="0" xfId="0"/>
    <xf numFmtId="0" fontId="9" fillId="2" borderId="2" xfId="3" applyFont="1" applyFill="1" applyBorder="1" applyAlignment="1" applyProtection="1">
      <alignment vertical="center"/>
      <protection locked="0"/>
    </xf>
    <xf numFmtId="0" fontId="9" fillId="2" borderId="8" xfId="3" applyFont="1" applyFill="1" applyBorder="1" applyAlignment="1" applyProtection="1">
      <alignment vertical="center"/>
      <protection locked="0"/>
    </xf>
    <xf numFmtId="0" fontId="12" fillId="2" borderId="7" xfId="1" applyFont="1" applyFill="1" applyBorder="1" applyAlignment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7" fillId="3" borderId="33" xfId="2" applyFont="1" applyFill="1" applyBorder="1" applyAlignment="1" applyProtection="1">
      <alignment horizontal="left" vertical="center"/>
      <protection locked="0"/>
    </xf>
    <xf numFmtId="0" fontId="4" fillId="0" borderId="32" xfId="2" applyFont="1" applyFill="1" applyBorder="1" applyAlignment="1" applyProtection="1">
      <alignment horizontal="center" vertical="center"/>
      <protection locked="0"/>
    </xf>
    <xf numFmtId="14" fontId="4" fillId="0" borderId="10" xfId="2" applyNumberFormat="1" applyFont="1" applyFill="1" applyBorder="1" applyAlignment="1" applyProtection="1">
      <alignment horizontal="center" vertical="center"/>
      <protection locked="0"/>
    </xf>
    <xf numFmtId="1" fontId="24" fillId="8" borderId="6" xfId="3" quotePrefix="1" applyNumberFormat="1" applyFont="1" applyFill="1" applyBorder="1" applyAlignment="1" applyProtection="1">
      <alignment vertical="center"/>
      <protection locked="0"/>
    </xf>
    <xf numFmtId="1" fontId="24" fillId="8" borderId="3" xfId="3" quotePrefix="1" applyNumberFormat="1" applyFont="1" applyFill="1" applyBorder="1" applyAlignment="1" applyProtection="1">
      <alignment vertical="center"/>
      <protection locked="0"/>
    </xf>
    <xf numFmtId="1" fontId="24" fillId="8" borderId="4" xfId="3" quotePrefix="1" applyNumberFormat="1" applyFont="1" applyFill="1" applyBorder="1" applyAlignment="1" applyProtection="1">
      <alignment vertical="center"/>
      <protection locked="0"/>
    </xf>
    <xf numFmtId="1" fontId="25" fillId="0" borderId="6" xfId="3" quotePrefix="1" applyNumberFormat="1" applyFont="1" applyFill="1" applyBorder="1" applyAlignment="1" applyProtection="1">
      <alignment horizontal="center" vertical="center"/>
      <protection locked="0"/>
    </xf>
    <xf numFmtId="4" fontId="25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25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25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26" fillId="8" borderId="7" xfId="0" applyFont="1" applyFill="1" applyBorder="1" applyAlignment="1" applyProtection="1">
      <alignment vertical="center"/>
      <protection locked="0"/>
    </xf>
    <xf numFmtId="0" fontId="26" fillId="8" borderId="0" xfId="0" applyFont="1" applyFill="1" applyBorder="1" applyAlignment="1" applyProtection="1">
      <alignment vertical="center"/>
      <protection locked="0"/>
    </xf>
    <xf numFmtId="170" fontId="24" fillId="8" borderId="7" xfId="0" applyNumberFormat="1" applyFont="1" applyFill="1" applyBorder="1" applyAlignment="1" applyProtection="1">
      <alignment horizontal="center" vertical="center"/>
      <protection locked="0"/>
    </xf>
    <xf numFmtId="170" fontId="24" fillId="8" borderId="11" xfId="0" applyNumberFormat="1" applyFont="1" applyFill="1" applyBorder="1" applyAlignment="1" applyProtection="1">
      <alignment horizontal="center" vertical="center"/>
      <protection locked="0"/>
    </xf>
    <xf numFmtId="171" fontId="24" fillId="8" borderId="0" xfId="0" applyNumberFormat="1" applyFont="1" applyFill="1" applyBorder="1" applyAlignment="1" applyProtection="1">
      <alignment horizontal="center" vertical="center"/>
      <protection locked="0"/>
    </xf>
    <xf numFmtId="1" fontId="24" fillId="8" borderId="6" xfId="3" quotePrefix="1" applyNumberFormat="1" applyFont="1" applyFill="1" applyBorder="1" applyAlignment="1" applyProtection="1">
      <alignment horizontal="center" vertical="center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7" fillId="3" borderId="2" xfId="2" applyFont="1" applyFill="1" applyBorder="1" applyAlignment="1" applyProtection="1">
      <alignment vertical="center"/>
      <protection locked="0"/>
    </xf>
    <xf numFmtId="0" fontId="7" fillId="3" borderId="1" xfId="2" applyFont="1" applyFill="1" applyBorder="1" applyAlignment="1" applyProtection="1">
      <alignment vertical="center"/>
      <protection locked="0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164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4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/>
      <protection locked="0"/>
    </xf>
    <xf numFmtId="0" fontId="8" fillId="3" borderId="3" xfId="2" applyFont="1" applyFill="1" applyBorder="1" applyAlignment="1" applyProtection="1">
      <alignment horizontal="center" vertical="center"/>
      <protection locked="0"/>
    </xf>
    <xf numFmtId="0" fontId="8" fillId="3" borderId="4" xfId="2" applyFont="1" applyFill="1" applyBorder="1" applyAlignment="1" applyProtection="1">
      <alignment horizontal="center" vertical="center"/>
      <protection locked="0"/>
    </xf>
    <xf numFmtId="0" fontId="8" fillId="3" borderId="5" xfId="2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4" xfId="2" applyFont="1" applyFill="1" applyBorder="1" applyAlignment="1" applyProtection="1">
      <alignment horizontal="center" vertical="center" wrapText="1"/>
      <protection locked="0"/>
    </xf>
    <xf numFmtId="0" fontId="8" fillId="10" borderId="10" xfId="2" applyFont="1" applyFill="1" applyBorder="1" applyAlignment="1">
      <alignment horizontal="center" vertical="center"/>
    </xf>
    <xf numFmtId="0" fontId="8" fillId="10" borderId="11" xfId="2" applyFont="1" applyFill="1" applyBorder="1" applyAlignment="1">
      <alignment horizontal="center" vertical="center"/>
    </xf>
    <xf numFmtId="0" fontId="8" fillId="10" borderId="12" xfId="2" applyFont="1" applyFill="1" applyBorder="1" applyAlignment="1">
      <alignment horizontal="center" vertical="center"/>
    </xf>
    <xf numFmtId="0" fontId="8" fillId="10" borderId="8" xfId="2" applyFont="1" applyFill="1" applyBorder="1" applyAlignment="1">
      <alignment horizontal="center" vertical="center" wrapText="1"/>
    </xf>
    <xf numFmtId="0" fontId="8" fillId="10" borderId="0" xfId="2" applyFont="1" applyFill="1" applyBorder="1" applyAlignment="1">
      <alignment horizontal="center" vertical="center" wrapText="1"/>
    </xf>
    <xf numFmtId="0" fontId="8" fillId="10" borderId="9" xfId="2" applyFont="1" applyFill="1" applyBorder="1" applyAlignment="1">
      <alignment horizontal="center" vertical="center" wrapText="1"/>
    </xf>
    <xf numFmtId="0" fontId="8" fillId="10" borderId="10" xfId="2" applyFont="1" applyFill="1" applyBorder="1" applyAlignment="1">
      <alignment horizontal="center" vertical="center" wrapText="1"/>
    </xf>
    <xf numFmtId="0" fontId="8" fillId="10" borderId="11" xfId="2" applyFont="1" applyFill="1" applyBorder="1" applyAlignment="1">
      <alignment horizontal="center" vertical="center" wrapText="1"/>
    </xf>
    <xf numFmtId="0" fontId="8" fillId="10" borderId="12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0" fontId="14" fillId="10" borderId="10" xfId="2" applyFont="1" applyFill="1" applyBorder="1" applyAlignment="1">
      <alignment horizontal="center" vertical="center" wrapText="1"/>
    </xf>
    <xf numFmtId="0" fontId="14" fillId="10" borderId="11" xfId="2" applyFont="1" applyFill="1" applyBorder="1" applyAlignment="1">
      <alignment horizontal="center" vertical="center" wrapText="1"/>
    </xf>
    <xf numFmtId="0" fontId="14" fillId="10" borderId="12" xfId="2" applyFont="1" applyFill="1" applyBorder="1" applyAlignment="1">
      <alignment horizontal="center" vertical="center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9" xfId="2" applyFont="1" applyFill="1" applyBorder="1" applyAlignment="1" applyProtection="1">
      <alignment horizontal="left" vertical="top" wrapText="1"/>
    </xf>
    <xf numFmtId="0" fontId="14" fillId="10" borderId="10" xfId="2" applyFont="1" applyFill="1" applyBorder="1" applyAlignment="1">
      <alignment horizontal="center" vertical="center"/>
    </xf>
    <xf numFmtId="0" fontId="14" fillId="10" borderId="11" xfId="2" applyFont="1" applyFill="1" applyBorder="1" applyAlignment="1">
      <alignment horizontal="center" vertical="center"/>
    </xf>
    <xf numFmtId="0" fontId="14" fillId="10" borderId="12" xfId="2" applyFont="1" applyFill="1" applyBorder="1" applyAlignment="1">
      <alignment horizontal="center" vertical="center"/>
    </xf>
    <xf numFmtId="14" fontId="8" fillId="10" borderId="10" xfId="2" applyNumberFormat="1" applyFont="1" applyFill="1" applyBorder="1" applyAlignment="1">
      <alignment horizontal="center" vertical="center"/>
    </xf>
    <xf numFmtId="14" fontId="8" fillId="10" borderId="11" xfId="2" applyNumberFormat="1" applyFont="1" applyFill="1" applyBorder="1" applyAlignment="1">
      <alignment horizontal="center" vertical="center"/>
    </xf>
    <xf numFmtId="14" fontId="8" fillId="10" borderId="1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0" fontId="3" fillId="3" borderId="7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5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3" fillId="3" borderId="11" xfId="4" applyFont="1" applyFill="1" applyBorder="1" applyAlignment="1">
      <alignment horizontal="center" vertical="center"/>
    </xf>
    <xf numFmtId="0" fontId="3" fillId="3" borderId="12" xfId="4" applyFont="1" applyFill="1" applyBorder="1" applyAlignment="1">
      <alignment horizontal="center" vertical="center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12" xfId="2" applyFont="1" applyFill="1" applyBorder="1" applyAlignment="1" applyProtection="1">
      <alignment horizontal="center" vertical="center"/>
      <protection locked="0"/>
    </xf>
    <xf numFmtId="0" fontId="24" fillId="8" borderId="0" xfId="0" applyFont="1" applyFill="1" applyBorder="1" applyAlignment="1" applyProtection="1">
      <alignment horizontal="right" vertical="center"/>
      <protection locked="0"/>
    </xf>
    <xf numFmtId="0" fontId="24" fillId="8" borderId="11" xfId="0" applyFont="1" applyFill="1" applyBorder="1" applyAlignment="1" applyProtection="1">
      <alignment horizontal="right" vertical="center"/>
      <protection locked="0"/>
    </xf>
    <xf numFmtId="0" fontId="24" fillId="9" borderId="2" xfId="3" applyFont="1" applyFill="1" applyBorder="1" applyAlignment="1" applyProtection="1">
      <alignment horizontal="center" vertical="center" wrapText="1"/>
      <protection locked="0"/>
    </xf>
    <xf numFmtId="0" fontId="24" fillId="9" borderId="10" xfId="3" applyFont="1" applyFill="1" applyBorder="1" applyAlignment="1" applyProtection="1">
      <alignment horizontal="center" vertical="center" wrapText="1"/>
      <protection locked="0"/>
    </xf>
    <xf numFmtId="49" fontId="25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25" fillId="0" borderId="4" xfId="3" applyNumberFormat="1" applyFont="1" applyFill="1" applyBorder="1" applyAlignment="1" applyProtection="1">
      <alignment horizontal="left" vertical="center" wrapText="1"/>
      <protection locked="0"/>
    </xf>
    <xf numFmtId="1" fontId="24" fillId="8" borderId="3" xfId="3" quotePrefix="1" applyNumberFormat="1" applyFont="1" applyFill="1" applyBorder="1" applyAlignment="1" applyProtection="1">
      <alignment horizontal="left" vertical="center"/>
      <protection locked="0"/>
    </xf>
    <xf numFmtId="0" fontId="4" fillId="0" borderId="11" xfId="2" applyFont="1" applyFill="1" applyBorder="1" applyAlignment="1" applyProtection="1">
      <alignment horizontal="center" vertical="center"/>
      <protection locked="0"/>
    </xf>
    <xf numFmtId="0" fontId="24" fillId="9" borderId="7" xfId="3" applyFont="1" applyFill="1" applyBorder="1" applyAlignment="1" applyProtection="1">
      <alignment horizontal="center" vertical="center" wrapText="1"/>
      <protection locked="0"/>
    </xf>
    <xf numFmtId="0" fontId="24" fillId="9" borderId="11" xfId="3" applyFont="1" applyFill="1" applyBorder="1" applyAlignment="1" applyProtection="1">
      <alignment horizontal="center" vertical="center" wrapText="1"/>
      <protection locked="0"/>
    </xf>
    <xf numFmtId="0" fontId="24" fillId="9" borderId="5" xfId="3" applyFont="1" applyFill="1" applyBorder="1" applyAlignment="1" applyProtection="1">
      <alignment horizontal="center" vertical="center" wrapText="1"/>
      <protection locked="0"/>
    </xf>
    <xf numFmtId="0" fontId="24" fillId="9" borderId="33" xfId="3" applyFont="1" applyFill="1" applyBorder="1" applyAlignment="1" applyProtection="1">
      <alignment horizontal="center" vertical="center" wrapText="1"/>
      <protection locked="0"/>
    </xf>
    <xf numFmtId="0" fontId="24" fillId="9" borderId="32" xfId="3" applyFont="1" applyFill="1" applyBorder="1" applyAlignment="1" applyProtection="1">
      <alignment horizontal="center" vertical="center" wrapText="1"/>
      <protection locked="0"/>
    </xf>
    <xf numFmtId="0" fontId="24" fillId="8" borderId="7" xfId="0" applyFont="1" applyFill="1" applyBorder="1" applyAlignment="1" applyProtection="1">
      <alignment horizontal="right" vertical="center"/>
      <protection locked="0"/>
    </xf>
    <xf numFmtId="0" fontId="11" fillId="0" borderId="2" xfId="3" applyFont="1" applyFill="1" applyBorder="1" applyAlignment="1" applyProtection="1">
      <alignment horizontal="center" vertical="center"/>
      <protection locked="0"/>
    </xf>
    <xf numFmtId="0" fontId="11" fillId="0" borderId="7" xfId="3" applyFont="1" applyFill="1" applyBorder="1" applyAlignment="1" applyProtection="1">
      <alignment horizontal="center" vertical="center"/>
      <protection locked="0"/>
    </xf>
    <xf numFmtId="0" fontId="11" fillId="0" borderId="1" xfId="3" applyFont="1" applyFill="1" applyBorder="1" applyAlignment="1" applyProtection="1">
      <alignment horizontal="center" vertical="center"/>
      <protection locked="0"/>
    </xf>
    <xf numFmtId="0" fontId="11" fillId="0" borderId="10" xfId="3" applyFont="1" applyFill="1" applyBorder="1" applyAlignment="1" applyProtection="1">
      <alignment horizontal="center" vertical="center"/>
      <protection locked="0"/>
    </xf>
    <xf numFmtId="0" fontId="11" fillId="0" borderId="11" xfId="3" applyFont="1" applyFill="1" applyBorder="1" applyAlignment="1" applyProtection="1">
      <alignment horizontal="center" vertical="center"/>
      <protection locked="0"/>
    </xf>
    <xf numFmtId="0" fontId="11" fillId="0" borderId="12" xfId="3" applyFont="1" applyFill="1" applyBorder="1" applyAlignment="1" applyProtection="1">
      <alignment horizontal="center" vertical="center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7" fillId="3" borderId="1" xfId="2" applyFont="1" applyFill="1" applyBorder="1" applyAlignment="1" applyProtection="1">
      <alignment horizontal="left" vertical="center"/>
      <protection locked="0"/>
    </xf>
    <xf numFmtId="0" fontId="15" fillId="0" borderId="10" xfId="2" applyFont="1" applyFill="1" applyBorder="1" applyAlignment="1" applyProtection="1">
      <alignment horizontal="center" vertical="center"/>
      <protection locked="0"/>
    </xf>
    <xf numFmtId="0" fontId="15" fillId="0" borderId="12" xfId="2" applyFont="1" applyFill="1" applyBorder="1" applyAlignment="1" applyProtection="1">
      <alignment horizontal="center" vertical="center"/>
      <protection locked="0"/>
    </xf>
    <xf numFmtId="0" fontId="18" fillId="4" borderId="5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center" vertical="center"/>
    </xf>
    <xf numFmtId="0" fontId="21" fillId="3" borderId="0" xfId="5" applyFont="1" applyFill="1" applyAlignment="1">
      <alignment horizontal="left" wrapText="1"/>
    </xf>
    <xf numFmtId="0" fontId="18" fillId="3" borderId="13" xfId="5" applyFont="1" applyFill="1" applyBorder="1" applyAlignment="1">
      <alignment horizontal="left" vertical="center" wrapText="1"/>
    </xf>
    <xf numFmtId="168" fontId="22" fillId="3" borderId="0" xfId="6" applyFill="1" applyBorder="1" applyAlignment="1">
      <alignment horizontal="center"/>
    </xf>
    <xf numFmtId="169" fontId="18" fillId="6" borderId="31" xfId="5" applyNumberFormat="1" applyFont="1" applyFill="1" applyBorder="1" applyAlignment="1">
      <alignment horizontal="center"/>
    </xf>
    <xf numFmtId="169" fontId="18" fillId="6" borderId="17" xfId="5" applyNumberFormat="1" applyFont="1" applyFill="1" applyBorder="1" applyAlignment="1">
      <alignment horizontal="center"/>
    </xf>
    <xf numFmtId="0" fontId="21" fillId="3" borderId="0" xfId="5" applyFont="1" applyFill="1" applyAlignment="1">
      <alignment horizontal="left" vertical="center" wrapText="1"/>
    </xf>
  </cellXfs>
  <cellStyles count="19">
    <cellStyle name="Moeda 4" xfId="6" xr:uid="{00000000-0005-0000-0000-000000000000}"/>
    <cellStyle name="Normal" xfId="0" builtinId="0"/>
    <cellStyle name="Normal 2" xfId="3" xr:uid="{00000000-0005-0000-0000-000002000000}"/>
    <cellStyle name="Normal 2 2" xfId="14" xr:uid="{00000000-0005-0000-0000-000003000000}"/>
    <cellStyle name="Normal 2 3" xfId="8" xr:uid="{00000000-0005-0000-0000-000004000000}"/>
    <cellStyle name="Normal 3" xfId="2" xr:uid="{00000000-0005-0000-0000-000005000000}"/>
    <cellStyle name="Normal 3 2" xfId="4" xr:uid="{00000000-0005-0000-0000-000006000000}"/>
    <cellStyle name="Normal 3 3" xfId="15" xr:uid="{00000000-0005-0000-0000-000007000000}"/>
    <cellStyle name="Normal 4" xfId="1" xr:uid="{00000000-0005-0000-0000-000008000000}"/>
    <cellStyle name="Normal 4 3 6" xfId="5" xr:uid="{00000000-0005-0000-0000-000009000000}"/>
    <cellStyle name="Normal 5" xfId="12" xr:uid="{00000000-0005-0000-0000-00000A000000}"/>
    <cellStyle name="Vírgula 2" xfId="7" xr:uid="{00000000-0005-0000-0000-00000B000000}"/>
    <cellStyle name="Vírgula 2 2" xfId="9" xr:uid="{00000000-0005-0000-0000-00000C000000}"/>
    <cellStyle name="Vírgula 2 2 2" xfId="11" xr:uid="{00000000-0005-0000-0000-00000D000000}"/>
    <cellStyle name="Vírgula 2 2 3" xfId="18" xr:uid="{00000000-0005-0000-0000-00000E000000}"/>
    <cellStyle name="Vírgula 2 3" xfId="10" xr:uid="{00000000-0005-0000-0000-00000F000000}"/>
    <cellStyle name="Vírgula 2 4" xfId="16" xr:uid="{00000000-0005-0000-0000-000010000000}"/>
    <cellStyle name="Vírgula 2 5" xfId="17" xr:uid="{00000000-0005-0000-0000-000011000000}"/>
    <cellStyle name="Vírgula 3" xfId="13" xr:uid="{00000000-0005-0000-0000-000012000000}"/>
  </cellStyles>
  <dxfs count="0"/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8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58933"/>
          <a:ext cx="1116560" cy="68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8</xdr:row>
      <xdr:rowOff>100445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68E28F-34D7-48E5-B9D8-8E5D942B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69324"/>
          <a:ext cx="1111365" cy="69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69272</xdr:colOff>
      <xdr:row>2</xdr:row>
      <xdr:rowOff>134909</xdr:rowOff>
    </xdr:from>
    <xdr:to>
      <xdr:col>0</xdr:col>
      <xdr:colOff>1679864</xdr:colOff>
      <xdr:row>8</xdr:row>
      <xdr:rowOff>34636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515909"/>
          <a:ext cx="1610592" cy="10427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  <sheetName val="solo i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Ing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  <sheetName val="MEDIÇÃO 01"/>
      <sheetName val="RESUMO"/>
      <sheetName val="ESCOPO DE CONTRATO"/>
      <sheetName val="OMISSOS"/>
      <sheetName val="16-equip."/>
      <sheetName val="ANTECEDENTES_DISPONIBLES"/>
      <sheetName val="Rates_Sheet"/>
      <sheetName val="Cash_Flow"/>
      <sheetName val="Manpower_Curves"/>
      <sheetName val="costomat.xls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  <cell r="R606">
            <v>51.6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>
        <row r="350">
          <cell r="E35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  <sheetName val="listagem"/>
      <sheetName val="16-equi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  <sheetName val="Capa"/>
      <sheetName val="Planilha1"/>
      <sheetName val="Plan1"/>
      <sheetName val="Referencia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  <sheetName val="estimate"/>
      <sheetName val="capa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  <sheetName val="Ingles"/>
      <sheetName val="listagem"/>
      <sheetName val="costomat.xls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  <sheetName val="Capa"/>
      <sheetName val="Planilha1"/>
      <sheetName val="Plan1"/>
      <sheetName val="Referencias"/>
      <sheetName val="FCAC"/>
      <sheetName val="Custos"/>
      <sheetName val="Ingles"/>
      <sheetName val="plan2"/>
      <sheetName val="Plan3"/>
      <sheetName val="erection"/>
      <sheetName val="16-equip.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B1">
            <v>0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  <sheetName val="Estimate"/>
      <sheetName val="FCAC"/>
      <sheetName val="Custos"/>
      <sheetName val="ENG"/>
      <sheetName val="capa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  <sheetName val="Capa"/>
      <sheetName val="Planilha1"/>
      <sheetName val="Plan1"/>
      <sheetName val="Referencias"/>
      <sheetName val="ANALISE.XLS"/>
    </sheetNames>
    <definedNames>
      <definedName name="Macro1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  <sheetName val="Índices de MdO"/>
      <sheetName val="Hist"/>
      <sheetName val="CIV"/>
      <sheetName val="Ferramentaria"/>
      <sheetName val="RESUMO EXECUTIVO"/>
      <sheetName val="IDENTIFICAÇÃO"/>
      <sheetName val="Infra Elet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  <sheetName val="Capa"/>
      <sheetName val="Planilha1"/>
      <sheetName val="Plan1"/>
      <sheetName val="Referencias"/>
      <sheetName val="FCAC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H7" t="str">
            <v>DI-SPCI</v>
          </cell>
        </row>
      </sheetData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  <sheetName val="Folha_de_Rosto_-_50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  <sheetName val="Plan3"/>
      <sheetName val="erection"/>
      <sheetName val="samarco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  <sheetName val="BANCO_DE_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  <sheetName val="PRECIOS_EQUIPOS"/>
      <sheetName val="COTIZACIONES_EQ_MECANICAS"/>
      <sheetName val="Final_Summary"/>
      <sheetName val="Risk_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solo i"/>
      <sheetName val="plan2"/>
      <sheetName val="erection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ENG"/>
      <sheetName val="samarco"/>
      <sheetName val="plan2"/>
      <sheetName val="Plan3"/>
      <sheetName val="erection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2"/>
  <sheetViews>
    <sheetView view="pageBreakPreview" zoomScale="110" zoomScaleNormal="100" zoomScaleSheetLayoutView="100" workbookViewId="0">
      <selection activeCell="H4" sqref="H4:V4"/>
    </sheetView>
  </sheetViews>
  <sheetFormatPr defaultColWidth="2.7109375" defaultRowHeight="12.75" customHeight="1" x14ac:dyDescent="0.25"/>
  <cols>
    <col min="27" max="27" width="3.5703125" customWidth="1"/>
    <col min="34" max="34" width="4.42578125" customWidth="1"/>
  </cols>
  <sheetData>
    <row r="1" spans="1:34" ht="10.5" customHeight="1" x14ac:dyDescent="0.25">
      <c r="A1" s="175"/>
      <c r="B1" s="176"/>
      <c r="C1" s="176"/>
      <c r="D1" s="176"/>
      <c r="E1" s="176"/>
      <c r="F1" s="176"/>
      <c r="G1" s="177"/>
      <c r="H1" s="155" t="s">
        <v>82</v>
      </c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7"/>
      <c r="AB1" s="172" t="s">
        <v>0</v>
      </c>
      <c r="AC1" s="173"/>
      <c r="AD1" s="173"/>
      <c r="AE1" s="173"/>
      <c r="AF1" s="173"/>
      <c r="AG1" s="173"/>
      <c r="AH1" s="174"/>
    </row>
    <row r="2" spans="1:34" ht="10.5" customHeight="1" x14ac:dyDescent="0.25">
      <c r="A2" s="178"/>
      <c r="B2" s="179"/>
      <c r="C2" s="179"/>
      <c r="D2" s="179"/>
      <c r="E2" s="179"/>
      <c r="F2" s="179"/>
      <c r="G2" s="180"/>
      <c r="H2" s="158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60"/>
      <c r="AB2" s="83"/>
      <c r="AC2" s="84"/>
      <c r="AD2" s="84"/>
      <c r="AE2" s="84"/>
      <c r="AF2" s="84"/>
      <c r="AG2" s="84"/>
      <c r="AH2" s="85"/>
    </row>
    <row r="3" spans="1:34" ht="10.5" customHeight="1" x14ac:dyDescent="0.25">
      <c r="A3" s="178"/>
      <c r="B3" s="179"/>
      <c r="C3" s="179"/>
      <c r="D3" s="179"/>
      <c r="E3" s="179"/>
      <c r="F3" s="179"/>
      <c r="G3" s="180"/>
      <c r="H3" s="86" t="s">
        <v>1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 t="s">
        <v>2</v>
      </c>
      <c r="X3" s="87"/>
      <c r="Y3" s="87"/>
      <c r="Z3" s="87"/>
      <c r="AA3" s="89"/>
      <c r="AB3" s="83"/>
      <c r="AC3" s="91"/>
      <c r="AD3" s="92" t="s">
        <v>3</v>
      </c>
      <c r="AE3" s="93"/>
      <c r="AF3" s="93"/>
      <c r="AG3" s="93"/>
      <c r="AH3" s="94"/>
    </row>
    <row r="4" spans="1:34" ht="10.5" customHeight="1" x14ac:dyDescent="0.25">
      <c r="A4" s="178"/>
      <c r="B4" s="179"/>
      <c r="C4" s="179"/>
      <c r="D4" s="179"/>
      <c r="E4" s="179"/>
      <c r="F4" s="179"/>
      <c r="G4" s="180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W4" s="161"/>
      <c r="X4" s="162"/>
      <c r="Y4" s="162"/>
      <c r="Z4" s="162"/>
      <c r="AA4" s="163"/>
      <c r="AB4" s="83"/>
      <c r="AC4" s="91"/>
      <c r="AD4" s="92" t="s">
        <v>4</v>
      </c>
      <c r="AE4" s="93"/>
      <c r="AF4" s="93"/>
      <c r="AG4" s="93"/>
      <c r="AH4" s="94"/>
    </row>
    <row r="5" spans="1:34" ht="10.5" customHeight="1" x14ac:dyDescent="0.25">
      <c r="A5" s="178"/>
      <c r="B5" s="179"/>
      <c r="C5" s="179"/>
      <c r="D5" s="179"/>
      <c r="E5" s="179"/>
      <c r="F5" s="179"/>
      <c r="G5" s="180"/>
      <c r="H5" s="86" t="s">
        <v>73</v>
      </c>
      <c r="I5" s="87"/>
      <c r="J5" s="87"/>
      <c r="K5" s="87"/>
      <c r="L5" s="89"/>
      <c r="M5" s="88" t="s">
        <v>74</v>
      </c>
      <c r="N5" s="87"/>
      <c r="O5" s="87"/>
      <c r="P5" s="87"/>
      <c r="Q5" s="89"/>
      <c r="R5" s="88" t="s">
        <v>75</v>
      </c>
      <c r="S5" s="87"/>
      <c r="T5" s="87"/>
      <c r="U5" s="87"/>
      <c r="V5" s="89"/>
      <c r="W5" s="88" t="s">
        <v>76</v>
      </c>
      <c r="X5" s="87"/>
      <c r="Y5" s="87"/>
      <c r="Z5" s="87"/>
      <c r="AA5" s="89"/>
      <c r="AB5" s="83"/>
      <c r="AC5" s="91"/>
      <c r="AD5" s="92" t="s">
        <v>5</v>
      </c>
      <c r="AE5" s="93"/>
      <c r="AF5" s="93"/>
      <c r="AG5" s="93"/>
      <c r="AH5" s="94"/>
    </row>
    <row r="6" spans="1:34" ht="10.5" customHeight="1" x14ac:dyDescent="0.25">
      <c r="A6" s="178"/>
      <c r="B6" s="179"/>
      <c r="C6" s="179"/>
      <c r="D6" s="179"/>
      <c r="E6" s="179"/>
      <c r="F6" s="179"/>
      <c r="G6" s="180"/>
      <c r="H6" s="146"/>
      <c r="I6" s="147"/>
      <c r="J6" s="147"/>
      <c r="K6" s="147"/>
      <c r="L6" s="148"/>
      <c r="M6" s="146"/>
      <c r="N6" s="147"/>
      <c r="O6" s="147"/>
      <c r="P6" s="147"/>
      <c r="Q6" s="148"/>
      <c r="R6" s="146"/>
      <c r="S6" s="147"/>
      <c r="T6" s="147"/>
      <c r="U6" s="147"/>
      <c r="V6" s="148"/>
      <c r="W6" s="166"/>
      <c r="X6" s="167"/>
      <c r="Y6" s="167"/>
      <c r="Z6" s="167"/>
      <c r="AA6" s="168"/>
      <c r="AB6" s="83"/>
      <c r="AC6" s="91"/>
      <c r="AD6" s="92" t="s">
        <v>6</v>
      </c>
      <c r="AE6" s="93"/>
      <c r="AF6" s="93"/>
      <c r="AG6" s="93"/>
      <c r="AH6" s="94"/>
    </row>
    <row r="7" spans="1:34" ht="10.5" customHeight="1" x14ac:dyDescent="0.25">
      <c r="A7" s="178"/>
      <c r="B7" s="179"/>
      <c r="C7" s="179"/>
      <c r="D7" s="179"/>
      <c r="E7" s="179"/>
      <c r="F7" s="179"/>
      <c r="G7" s="181"/>
      <c r="H7" s="95" t="s">
        <v>61</v>
      </c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8" t="s">
        <v>8</v>
      </c>
      <c r="X7" s="87"/>
      <c r="Y7" s="87"/>
      <c r="Z7" s="88" t="s">
        <v>9</v>
      </c>
      <c r="AA7" s="89"/>
      <c r="AB7" s="84"/>
      <c r="AC7" s="91"/>
      <c r="AD7" s="92" t="s">
        <v>10</v>
      </c>
      <c r="AE7" s="93"/>
      <c r="AF7" s="93"/>
      <c r="AG7" s="93"/>
      <c r="AH7" s="94"/>
    </row>
    <row r="8" spans="1:34" ht="10.5" customHeight="1" x14ac:dyDescent="0.25">
      <c r="A8" s="178"/>
      <c r="B8" s="179"/>
      <c r="C8" s="179"/>
      <c r="D8" s="179"/>
      <c r="E8" s="179"/>
      <c r="F8" s="179"/>
      <c r="G8" s="180"/>
      <c r="H8" s="146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8"/>
      <c r="W8" s="169"/>
      <c r="X8" s="170"/>
      <c r="Y8" s="171"/>
      <c r="Z8" s="146"/>
      <c r="AA8" s="148"/>
      <c r="AB8" s="84"/>
      <c r="AC8" s="108"/>
      <c r="AD8" s="90"/>
      <c r="AE8" s="84"/>
      <c r="AF8" s="84"/>
      <c r="AG8" s="84"/>
      <c r="AH8" s="85"/>
    </row>
    <row r="9" spans="1:34" ht="10.5" customHeight="1" x14ac:dyDescent="0.25">
      <c r="A9" s="178"/>
      <c r="B9" s="179"/>
      <c r="C9" s="179"/>
      <c r="D9" s="179"/>
      <c r="E9" s="179"/>
      <c r="F9" s="179"/>
      <c r="G9" s="180"/>
      <c r="H9" s="96" t="s">
        <v>11</v>
      </c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8"/>
      <c r="AB9" s="84"/>
      <c r="AC9" s="84"/>
      <c r="AD9" s="84"/>
      <c r="AE9" s="84"/>
      <c r="AF9" s="84"/>
      <c r="AG9" s="84"/>
      <c r="AH9" s="85"/>
    </row>
    <row r="10" spans="1:34" ht="10.5" customHeight="1" x14ac:dyDescent="0.25">
      <c r="A10" s="178"/>
      <c r="B10" s="179"/>
      <c r="C10" s="179"/>
      <c r="D10" s="179"/>
      <c r="E10" s="179"/>
      <c r="F10" s="179"/>
      <c r="G10" s="180"/>
      <c r="H10" s="149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1"/>
      <c r="AB10" s="83"/>
      <c r="AC10" s="84"/>
      <c r="AD10" s="84"/>
      <c r="AE10" s="84"/>
      <c r="AF10" s="84"/>
      <c r="AG10" s="84"/>
      <c r="AH10" s="85"/>
    </row>
    <row r="11" spans="1:34" ht="10.5" customHeight="1" x14ac:dyDescent="0.25">
      <c r="A11" s="178"/>
      <c r="B11" s="179"/>
      <c r="C11" s="179"/>
      <c r="D11" s="179"/>
      <c r="E11" s="179"/>
      <c r="F11" s="179"/>
      <c r="G11" s="180"/>
      <c r="H11" s="149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1"/>
      <c r="AB11" s="99"/>
      <c r="AC11" s="100"/>
      <c r="AD11" s="100"/>
      <c r="AE11" s="100"/>
      <c r="AF11" s="100"/>
      <c r="AG11" s="100"/>
      <c r="AH11" s="101"/>
    </row>
    <row r="12" spans="1:34" s="105" customFormat="1" ht="10.5" customHeight="1" x14ac:dyDescent="0.25">
      <c r="A12" s="178"/>
      <c r="B12" s="179"/>
      <c r="C12" s="179"/>
      <c r="D12" s="179"/>
      <c r="E12" s="179"/>
      <c r="F12" s="179"/>
      <c r="G12" s="180"/>
      <c r="H12" s="149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1"/>
      <c r="AB12" s="99"/>
      <c r="AC12" s="100"/>
      <c r="AD12" s="100"/>
      <c r="AE12" s="100"/>
      <c r="AF12" s="100"/>
      <c r="AG12" s="100"/>
      <c r="AH12" s="101"/>
    </row>
    <row r="13" spans="1:34" ht="12.75" customHeight="1" x14ac:dyDescent="0.25">
      <c r="A13" s="182"/>
      <c r="B13" s="183"/>
      <c r="C13" s="183"/>
      <c r="D13" s="183"/>
      <c r="E13" s="183"/>
      <c r="F13" s="183"/>
      <c r="G13" s="184"/>
      <c r="H13" s="152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4"/>
      <c r="AB13" s="102"/>
      <c r="AC13" s="103"/>
      <c r="AD13" s="103"/>
      <c r="AE13" s="103"/>
      <c r="AF13" s="103"/>
      <c r="AG13" s="103"/>
      <c r="AH13" s="104"/>
    </row>
    <row r="14" spans="1:34" ht="12.75" customHeight="1" x14ac:dyDescent="0.25">
      <c r="A14" s="4"/>
      <c r="B14" s="2"/>
      <c r="C14" s="3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77"/>
      <c r="AC14" s="77"/>
      <c r="AD14" s="1"/>
      <c r="AE14" s="1"/>
      <c r="AF14" s="1"/>
      <c r="AG14" s="1"/>
      <c r="AH14" s="5"/>
    </row>
    <row r="15" spans="1:34" ht="12.75" customHeight="1" x14ac:dyDescent="0.25">
      <c r="A15" s="4"/>
      <c r="B15" s="13"/>
      <c r="C15" s="3"/>
      <c r="D15" s="1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77"/>
      <c r="AC15" s="77"/>
      <c r="AD15" s="1"/>
      <c r="AE15" s="1"/>
      <c r="AF15" s="1"/>
      <c r="AG15" s="1"/>
      <c r="AH15" s="5"/>
    </row>
    <row r="16" spans="1:34" ht="12.75" customHeight="1" x14ac:dyDescent="0.25">
      <c r="A16" s="4"/>
      <c r="B16" s="2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5"/>
    </row>
    <row r="17" spans="1:34" ht="12.75" customHeight="1" x14ac:dyDescent="0.25">
      <c r="A17" s="4"/>
      <c r="B17" s="2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5"/>
    </row>
    <row r="18" spans="1:34" ht="12.75" customHeight="1" x14ac:dyDescent="0.25">
      <c r="A18" s="4"/>
      <c r="B18" s="2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5"/>
    </row>
    <row r="19" spans="1:34" ht="12.75" customHeight="1" x14ac:dyDescent="0.25">
      <c r="A19" s="4"/>
      <c r="B19" s="2"/>
      <c r="C19" s="3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  <c r="AC19" s="1"/>
      <c r="AD19" s="1"/>
      <c r="AE19" s="1"/>
      <c r="AF19" s="1"/>
      <c r="AG19" s="1"/>
      <c r="AH19" s="5"/>
    </row>
    <row r="20" spans="1:34" ht="12.75" customHeight="1" x14ac:dyDescent="0.25">
      <c r="A20" s="4"/>
      <c r="B20" s="2"/>
      <c r="C20" s="3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  <c r="AE20" s="1"/>
      <c r="AF20" s="1"/>
      <c r="AG20" s="1"/>
      <c r="AH20" s="5"/>
    </row>
    <row r="21" spans="1:34" ht="12.75" customHeight="1" x14ac:dyDescent="0.25">
      <c r="A21" s="4"/>
      <c r="B21" s="2"/>
      <c r="C21" s="3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1"/>
      <c r="Q21" s="1"/>
      <c r="R21" s="1"/>
      <c r="S21" s="2"/>
      <c r="T21" s="2"/>
      <c r="U21" s="2"/>
      <c r="V21" s="1"/>
      <c r="W21" s="1"/>
      <c r="X21" s="2"/>
      <c r="Y21" s="2"/>
      <c r="Z21" s="1"/>
      <c r="AA21" s="2"/>
      <c r="AB21" s="1"/>
      <c r="AC21" s="1"/>
      <c r="AD21" s="1"/>
      <c r="AE21" s="1"/>
      <c r="AF21" s="1"/>
      <c r="AG21" s="1"/>
      <c r="AH21" s="5"/>
    </row>
    <row r="22" spans="1:34" ht="12.75" customHeight="1" x14ac:dyDescent="0.25">
      <c r="A22" s="4"/>
      <c r="B22" s="2"/>
      <c r="C22" s="3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1"/>
      <c r="Q22" s="1"/>
      <c r="R22" s="1"/>
      <c r="S22" s="2"/>
      <c r="T22" s="2"/>
      <c r="U22" s="2"/>
      <c r="V22" s="1"/>
      <c r="W22" s="1"/>
      <c r="X22" s="2"/>
      <c r="Y22" s="2"/>
      <c r="Z22" s="1"/>
      <c r="AA22" s="2"/>
      <c r="AB22" s="1"/>
      <c r="AC22" s="1"/>
      <c r="AD22" s="1"/>
      <c r="AE22" s="1"/>
      <c r="AF22" s="1"/>
      <c r="AG22" s="1"/>
      <c r="AH22" s="5"/>
    </row>
    <row r="23" spans="1:34" ht="12.75" customHeight="1" x14ac:dyDescent="0.25">
      <c r="A23" s="4"/>
      <c r="B23" s="2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1"/>
      <c r="Q23" s="1"/>
      <c r="R23" s="1"/>
      <c r="S23" s="2"/>
      <c r="T23" s="2"/>
      <c r="U23" s="2"/>
      <c r="V23" s="1"/>
      <c r="W23" s="1"/>
      <c r="X23" s="2"/>
      <c r="Y23" s="2"/>
      <c r="Z23" s="1"/>
      <c r="AA23" s="2"/>
      <c r="AB23" s="1"/>
      <c r="AC23" s="1"/>
      <c r="AD23" s="1"/>
      <c r="AE23" s="1"/>
      <c r="AF23" s="1"/>
      <c r="AG23" s="1"/>
      <c r="AH23" s="5"/>
    </row>
    <row r="24" spans="1:34" ht="12.75" customHeight="1" x14ac:dyDescent="0.25">
      <c r="A24" s="4"/>
      <c r="B24" s="2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1"/>
      <c r="Q24" s="1"/>
      <c r="R24" s="1"/>
      <c r="S24" s="2"/>
      <c r="T24" s="2"/>
      <c r="U24" s="2"/>
      <c r="V24" s="1"/>
      <c r="W24" s="1"/>
      <c r="X24" s="2"/>
      <c r="Y24" s="2"/>
      <c r="Z24" s="1"/>
      <c r="AA24" s="2"/>
      <c r="AB24" s="1"/>
      <c r="AC24" s="1"/>
      <c r="AD24" s="1"/>
      <c r="AE24" s="1"/>
      <c r="AF24" s="1"/>
      <c r="AG24" s="1"/>
      <c r="AH24" s="5"/>
    </row>
    <row r="25" spans="1:34" ht="12.75" customHeight="1" x14ac:dyDescent="0.25">
      <c r="A25" s="4"/>
      <c r="B25" s="2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1"/>
      <c r="Q25" s="1"/>
      <c r="R25" s="1"/>
      <c r="S25" s="2"/>
      <c r="T25" s="2"/>
      <c r="U25" s="2"/>
      <c r="V25" s="1"/>
      <c r="W25" s="1"/>
      <c r="X25" s="2"/>
      <c r="Y25" s="2"/>
      <c r="Z25" s="1"/>
      <c r="AA25" s="2"/>
      <c r="AB25" s="1"/>
      <c r="AC25" s="1"/>
      <c r="AD25" s="1"/>
      <c r="AE25" s="1"/>
      <c r="AF25" s="1"/>
      <c r="AG25" s="1"/>
      <c r="AH25" s="5"/>
    </row>
    <row r="26" spans="1:34" ht="12.75" customHeight="1" x14ac:dyDescent="0.25">
      <c r="A26" s="4"/>
      <c r="B26" s="2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1"/>
      <c r="Q26" s="1"/>
      <c r="R26" s="1"/>
      <c r="S26" s="2"/>
      <c r="T26" s="2"/>
      <c r="U26" s="2"/>
      <c r="V26" s="1"/>
      <c r="W26" s="1"/>
      <c r="X26" s="2"/>
      <c r="Y26" s="2"/>
      <c r="Z26" s="1"/>
      <c r="AA26" s="2"/>
      <c r="AB26" s="1"/>
      <c r="AC26" s="1"/>
      <c r="AD26" s="1"/>
      <c r="AE26" s="1"/>
      <c r="AF26" s="1"/>
      <c r="AG26" s="1"/>
      <c r="AH26" s="5"/>
    </row>
    <row r="27" spans="1:34" ht="12.75" customHeight="1" x14ac:dyDescent="0.25">
      <c r="A27" s="4"/>
      <c r="B27" s="2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  <c r="AB27" s="1"/>
      <c r="AC27" s="1"/>
      <c r="AD27" s="1"/>
      <c r="AE27" s="1"/>
      <c r="AF27" s="1"/>
      <c r="AG27" s="1"/>
      <c r="AH27" s="5"/>
    </row>
    <row r="28" spans="1:34" ht="12.75" customHeight="1" x14ac:dyDescent="0.25">
      <c r="A28" s="4"/>
      <c r="B28" s="2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  <c r="AB28" s="1"/>
      <c r="AC28" s="1"/>
      <c r="AD28" s="1"/>
      <c r="AE28" s="1"/>
      <c r="AF28" s="1"/>
      <c r="AG28" s="1"/>
      <c r="AH28" s="5"/>
    </row>
    <row r="29" spans="1:34" ht="12.75" customHeight="1" x14ac:dyDescent="0.25">
      <c r="A29" s="6"/>
      <c r="B29" s="2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  <c r="AB29" s="1"/>
      <c r="AC29" s="1"/>
      <c r="AD29" s="1"/>
      <c r="AE29" s="1"/>
      <c r="AF29" s="1"/>
      <c r="AG29" s="1"/>
      <c r="AH29" s="5"/>
    </row>
    <row r="30" spans="1:34" ht="12.75" customHeight="1" x14ac:dyDescent="0.25">
      <c r="A30" s="6"/>
      <c r="B30" s="2"/>
      <c r="C30" s="1"/>
      <c r="D30" s="1"/>
      <c r="E30" s="1"/>
      <c r="F30" s="1"/>
      <c r="G30" s="1"/>
      <c r="H30" s="1"/>
      <c r="I30" s="1"/>
      <c r="J30" s="1"/>
      <c r="K30" s="1"/>
      <c r="L30" s="2"/>
      <c r="M30" s="1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  <c r="AB30" s="1"/>
      <c r="AC30" s="1"/>
      <c r="AD30" s="1"/>
      <c r="AE30" s="1"/>
      <c r="AF30" s="1"/>
      <c r="AG30" s="1"/>
      <c r="AH30" s="5"/>
    </row>
    <row r="31" spans="1:34" ht="12.75" customHeight="1" x14ac:dyDescent="0.25">
      <c r="A31" s="4"/>
      <c r="B31" s="2"/>
      <c r="C31" s="1"/>
      <c r="D31" s="1"/>
      <c r="E31" s="1"/>
      <c r="F31" s="1"/>
      <c r="G31" s="1"/>
      <c r="H31" s="1"/>
      <c r="I31" s="1"/>
      <c r="J31" s="1"/>
      <c r="K31" s="1"/>
      <c r="L31" s="2"/>
      <c r="M31" s="1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  <c r="AB31" s="1"/>
      <c r="AC31" s="1"/>
      <c r="AD31" s="1"/>
      <c r="AE31" s="1"/>
      <c r="AF31" s="1"/>
      <c r="AG31" s="1"/>
      <c r="AH31" s="5"/>
    </row>
    <row r="32" spans="1:34" ht="12.75" customHeight="1" x14ac:dyDescent="0.25">
      <c r="A32" s="4"/>
      <c r="B32" s="2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  <c r="AB32" s="1"/>
      <c r="AC32" s="1"/>
      <c r="AD32" s="1"/>
      <c r="AE32" s="1"/>
      <c r="AF32" s="1"/>
      <c r="AG32" s="1"/>
      <c r="AH32" s="5"/>
    </row>
    <row r="33" spans="1:34" ht="12.75" customHeight="1" x14ac:dyDescent="0.25">
      <c r="A33" s="4"/>
      <c r="B33" s="2"/>
      <c r="C33" s="1"/>
      <c r="D33" s="1"/>
      <c r="E33" s="1"/>
      <c r="F33" s="1"/>
      <c r="G33" s="1"/>
      <c r="H33" s="1"/>
      <c r="I33" s="1"/>
      <c r="J33" s="1"/>
      <c r="K33" s="1"/>
      <c r="L33" s="2"/>
      <c r="M33" s="1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2"/>
      <c r="AB33" s="1"/>
      <c r="AC33" s="1"/>
      <c r="AD33" s="1"/>
      <c r="AE33" s="1"/>
      <c r="AF33" s="1"/>
      <c r="AG33" s="1"/>
      <c r="AH33" s="5"/>
    </row>
    <row r="34" spans="1:34" ht="12.75" customHeight="1" x14ac:dyDescent="0.25">
      <c r="A34" s="4"/>
      <c r="B34" s="2"/>
      <c r="C34" s="1"/>
      <c r="D34" s="1"/>
      <c r="E34" s="1"/>
      <c r="F34" s="1"/>
      <c r="G34" s="1"/>
      <c r="H34" s="1"/>
      <c r="I34" s="1"/>
      <c r="J34" s="1"/>
      <c r="K34" s="1"/>
      <c r="L34" s="2"/>
      <c r="M34" s="1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  <c r="AB34" s="1"/>
      <c r="AC34" s="1"/>
      <c r="AD34" s="1"/>
      <c r="AE34" s="1"/>
      <c r="AF34" s="1"/>
      <c r="AG34" s="1"/>
      <c r="AH34" s="5"/>
    </row>
    <row r="35" spans="1:34" ht="12.75" customHeight="1" x14ac:dyDescent="0.25">
      <c r="A35" s="6"/>
      <c r="B35" s="2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"/>
      <c r="AB35" s="1"/>
      <c r="AC35" s="1"/>
      <c r="AD35" s="1"/>
      <c r="AE35" s="1"/>
      <c r="AF35" s="1"/>
      <c r="AG35" s="1"/>
      <c r="AH35" s="5"/>
    </row>
    <row r="36" spans="1:34" ht="12.75" customHeight="1" x14ac:dyDescent="0.25">
      <c r="A36" s="6"/>
      <c r="B36" s="2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  <c r="AB36" s="1"/>
      <c r="AC36" s="1"/>
      <c r="AD36" s="1"/>
      <c r="AE36" s="1"/>
      <c r="AF36" s="1"/>
      <c r="AG36" s="1"/>
      <c r="AH36" s="5"/>
    </row>
    <row r="37" spans="1:34" ht="12.75" customHeight="1" x14ac:dyDescent="0.25">
      <c r="A37" s="6"/>
      <c r="B37" s="2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  <c r="AA37" s="2"/>
      <c r="AB37" s="2"/>
      <c r="AC37" s="1"/>
      <c r="AD37" s="1"/>
      <c r="AE37" s="1"/>
      <c r="AF37" s="1"/>
      <c r="AG37" s="1"/>
      <c r="AH37" s="5"/>
    </row>
    <row r="38" spans="1:34" ht="12.75" customHeight="1" x14ac:dyDescent="0.25">
      <c r="A38" s="4"/>
      <c r="B38" s="2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1"/>
      <c r="Q38" s="1"/>
      <c r="R38" s="1"/>
      <c r="S38" s="2"/>
      <c r="T38" s="2"/>
      <c r="U38" s="2"/>
      <c r="V38" s="1"/>
      <c r="W38" s="1"/>
      <c r="X38" s="2"/>
      <c r="Y38" s="2"/>
      <c r="Z38" s="1"/>
      <c r="AA38" s="2"/>
      <c r="AB38" s="1"/>
      <c r="AC38" s="1"/>
      <c r="AD38" s="1"/>
      <c r="AE38" s="1"/>
      <c r="AF38" s="1"/>
      <c r="AG38" s="1"/>
      <c r="AH38" s="5"/>
    </row>
    <row r="39" spans="1:34" ht="12.75" customHeight="1" x14ac:dyDescent="0.25">
      <c r="A39" s="4"/>
      <c r="B39" s="2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  <c r="O39" s="2"/>
      <c r="P39" s="1"/>
      <c r="Q39" s="1"/>
      <c r="R39" s="1"/>
      <c r="S39" s="2"/>
      <c r="T39" s="2"/>
      <c r="U39" s="2"/>
      <c r="V39" s="1"/>
      <c r="W39" s="1"/>
      <c r="X39" s="2"/>
      <c r="Y39" s="2"/>
      <c r="Z39" s="2"/>
      <c r="AA39" s="2"/>
      <c r="AB39" s="2"/>
      <c r="AC39" s="2"/>
      <c r="AD39" s="1"/>
      <c r="AE39" s="1"/>
      <c r="AF39" s="1"/>
      <c r="AG39" s="1"/>
      <c r="AH39" s="5"/>
    </row>
    <row r="40" spans="1:34" ht="12.75" customHeight="1" x14ac:dyDescent="0.25">
      <c r="A40" s="4"/>
      <c r="B40" s="2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1"/>
      <c r="Q40" s="1"/>
      <c r="R40" s="1"/>
      <c r="S40" s="2"/>
      <c r="T40" s="2"/>
      <c r="U40" s="2"/>
      <c r="V40" s="1"/>
      <c r="W40" s="1"/>
      <c r="X40" s="2"/>
      <c r="Y40" s="2"/>
      <c r="Z40" s="1"/>
      <c r="AA40" s="2"/>
      <c r="AB40" s="1"/>
      <c r="AC40" s="2"/>
      <c r="AD40" s="1"/>
      <c r="AE40" s="1"/>
      <c r="AF40" s="1"/>
      <c r="AG40" s="1"/>
      <c r="AH40" s="5"/>
    </row>
    <row r="41" spans="1:34" ht="12.75" customHeight="1" x14ac:dyDescent="0.25">
      <c r="A41" s="4"/>
      <c r="B41" s="2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2"/>
      <c r="AB41" s="1"/>
      <c r="AC41" s="1"/>
      <c r="AD41" s="1"/>
      <c r="AE41" s="1"/>
      <c r="AF41" s="1"/>
      <c r="AG41" s="1"/>
      <c r="AH41" s="5"/>
    </row>
    <row r="42" spans="1:34" ht="12.75" customHeight="1" x14ac:dyDescent="0.25">
      <c r="A42" s="4"/>
      <c r="B42" s="2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  <c r="AB42" s="1"/>
      <c r="AC42" s="1"/>
      <c r="AD42" s="1"/>
      <c r="AE42" s="1"/>
      <c r="AF42" s="1"/>
      <c r="AG42" s="1"/>
      <c r="AH42" s="5"/>
    </row>
    <row r="43" spans="1:34" ht="12.75" customHeight="1" x14ac:dyDescent="0.25">
      <c r="A43" s="6"/>
      <c r="B43" s="2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2"/>
      <c r="AB43" s="1"/>
      <c r="AC43" s="1"/>
      <c r="AD43" s="1"/>
      <c r="AE43" s="1"/>
      <c r="AF43" s="1"/>
      <c r="AG43" s="1"/>
      <c r="AH43" s="5"/>
    </row>
    <row r="44" spans="1:34" ht="12.75" customHeight="1" x14ac:dyDescent="0.25">
      <c r="A44" s="6"/>
      <c r="B44" s="2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  <c r="AB44" s="1"/>
      <c r="AC44" s="1"/>
      <c r="AD44" s="1"/>
      <c r="AE44" s="1"/>
      <c r="AF44" s="1"/>
      <c r="AG44" s="1"/>
      <c r="AH44" s="5"/>
    </row>
    <row r="45" spans="1:34" ht="12.75" customHeight="1" x14ac:dyDescent="0.25">
      <c r="A45" s="6"/>
      <c r="B45" s="2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1"/>
      <c r="AC45" s="1"/>
      <c r="AD45" s="1"/>
      <c r="AE45" s="1"/>
      <c r="AF45" s="1"/>
      <c r="AG45" s="1"/>
      <c r="AH45" s="5"/>
    </row>
    <row r="46" spans="1:34" ht="12.75" customHeight="1" x14ac:dyDescent="0.25">
      <c r="A46" s="6"/>
      <c r="B46" s="2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1"/>
      <c r="AC46" s="1"/>
      <c r="AD46" s="1"/>
      <c r="AE46" s="1"/>
      <c r="AF46" s="1"/>
      <c r="AG46" s="1"/>
      <c r="AH46" s="5"/>
    </row>
    <row r="47" spans="1:34" ht="12.75" customHeight="1" x14ac:dyDescent="0.25">
      <c r="A47" s="6"/>
      <c r="B47" s="2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1"/>
      <c r="AC47" s="1"/>
      <c r="AD47" s="1"/>
      <c r="AE47" s="1"/>
      <c r="AF47" s="1"/>
      <c r="AG47" s="1"/>
      <c r="AH47" s="5"/>
    </row>
    <row r="48" spans="1:34" ht="12.75" customHeight="1" x14ac:dyDescent="0.25">
      <c r="A48" s="6"/>
      <c r="B48" s="2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1"/>
      <c r="AC48" s="1"/>
      <c r="AD48" s="1"/>
      <c r="AE48" s="1"/>
      <c r="AF48" s="1"/>
      <c r="AG48" s="1"/>
      <c r="AH48" s="5"/>
    </row>
    <row r="49" spans="1:34" ht="12.75" customHeight="1" x14ac:dyDescent="0.25">
      <c r="A49" s="6"/>
      <c r="B49" s="2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1"/>
      <c r="AC49" s="1"/>
      <c r="AD49" s="1"/>
      <c r="AE49" s="1"/>
      <c r="AF49" s="1"/>
      <c r="AG49" s="1"/>
      <c r="AH49" s="5"/>
    </row>
    <row r="50" spans="1:34" ht="12.75" customHeight="1" x14ac:dyDescent="0.25">
      <c r="A50" s="6"/>
      <c r="B50" s="2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1"/>
      <c r="AC50" s="1"/>
      <c r="AD50" s="1"/>
      <c r="AE50" s="1"/>
      <c r="AF50" s="1"/>
      <c r="AG50" s="1"/>
      <c r="AH50" s="5"/>
    </row>
    <row r="51" spans="1:34" ht="12.75" customHeight="1" x14ac:dyDescent="0.25">
      <c r="A51" s="6"/>
      <c r="B51" s="2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1"/>
      <c r="AC51" s="1"/>
      <c r="AD51" s="1"/>
      <c r="AE51" s="1"/>
      <c r="AF51" s="1"/>
      <c r="AG51" s="1"/>
      <c r="AH51" s="5"/>
    </row>
    <row r="52" spans="1:34" ht="12.75" customHeight="1" x14ac:dyDescent="0.25">
      <c r="A52" s="6"/>
      <c r="B52" s="2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1"/>
      <c r="AC52" s="1"/>
      <c r="AD52" s="1"/>
      <c r="AE52" s="1"/>
      <c r="AF52" s="1"/>
      <c r="AG52" s="1"/>
      <c r="AH52" s="5"/>
    </row>
    <row r="53" spans="1:34" ht="12.75" customHeight="1" x14ac:dyDescent="0.25">
      <c r="A53" s="6"/>
      <c r="B53" s="2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1"/>
      <c r="AC53" s="1"/>
      <c r="AD53" s="1"/>
      <c r="AE53" s="1"/>
      <c r="AF53" s="1"/>
      <c r="AG53" s="1"/>
      <c r="AH53" s="5"/>
    </row>
    <row r="54" spans="1:34" ht="12.75" customHeight="1" x14ac:dyDescent="0.25">
      <c r="A54" s="6"/>
      <c r="B54" s="2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1"/>
      <c r="AC54" s="1"/>
      <c r="AD54" s="1"/>
      <c r="AE54" s="1"/>
      <c r="AF54" s="1"/>
      <c r="AG54" s="1"/>
      <c r="AH54" s="5"/>
    </row>
    <row r="55" spans="1:34" ht="12.75" customHeight="1" x14ac:dyDescent="0.25">
      <c r="A55" s="6"/>
      <c r="B55" s="2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1"/>
      <c r="AC55" s="1"/>
      <c r="AD55" s="1"/>
      <c r="AE55" s="1"/>
      <c r="AF55" s="1"/>
      <c r="AG55" s="1"/>
      <c r="AH55" s="5"/>
    </row>
    <row r="56" spans="1:34" ht="12.75" customHeight="1" x14ac:dyDescent="0.25">
      <c r="A56" s="6"/>
      <c r="B56" s="2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1"/>
      <c r="AC56" s="1"/>
      <c r="AD56" s="1"/>
      <c r="AE56" s="1"/>
      <c r="AF56" s="1"/>
      <c r="AG56" s="1"/>
      <c r="AH56" s="5"/>
    </row>
    <row r="57" spans="1:34" ht="12.75" customHeight="1" x14ac:dyDescent="0.25">
      <c r="A57" s="6"/>
      <c r="B57" s="130"/>
      <c r="C57" s="132"/>
      <c r="D57" s="131"/>
      <c r="E57" s="133"/>
      <c r="F57" s="133"/>
      <c r="G57" s="133"/>
      <c r="H57" s="134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6"/>
      <c r="AB57" s="130"/>
      <c r="AC57" s="131"/>
      <c r="AD57" s="130"/>
      <c r="AE57" s="131"/>
      <c r="AF57" s="130"/>
      <c r="AG57" s="131"/>
      <c r="AH57" s="5"/>
    </row>
    <row r="58" spans="1:34" ht="12.75" customHeight="1" x14ac:dyDescent="0.25">
      <c r="A58" s="6"/>
      <c r="B58" s="130"/>
      <c r="C58" s="132"/>
      <c r="D58" s="131"/>
      <c r="E58" s="133"/>
      <c r="F58" s="133"/>
      <c r="G58" s="133"/>
      <c r="H58" s="134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6"/>
      <c r="AB58" s="130"/>
      <c r="AC58" s="131"/>
      <c r="AD58" s="130"/>
      <c r="AE58" s="131"/>
      <c r="AF58" s="130"/>
      <c r="AG58" s="131"/>
      <c r="AH58" s="5"/>
    </row>
    <row r="59" spans="1:34" ht="12.75" customHeight="1" x14ac:dyDescent="0.25">
      <c r="A59" s="6"/>
      <c r="B59" s="130"/>
      <c r="C59" s="132"/>
      <c r="D59" s="131"/>
      <c r="E59" s="133"/>
      <c r="F59" s="133"/>
      <c r="G59" s="133"/>
      <c r="H59" s="134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  <c r="AA59" s="136"/>
      <c r="AB59" s="130"/>
      <c r="AC59" s="131"/>
      <c r="AD59" s="130"/>
      <c r="AE59" s="131"/>
      <c r="AF59" s="130"/>
      <c r="AG59" s="131"/>
      <c r="AH59" s="5"/>
    </row>
    <row r="60" spans="1:34" ht="12.75" customHeight="1" x14ac:dyDescent="0.25">
      <c r="A60" s="6"/>
      <c r="B60" s="130"/>
      <c r="C60" s="132"/>
      <c r="D60" s="131"/>
      <c r="E60" s="133"/>
      <c r="F60" s="133"/>
      <c r="G60" s="133"/>
      <c r="H60" s="134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6"/>
      <c r="AB60" s="130"/>
      <c r="AC60" s="131"/>
      <c r="AD60" s="130"/>
      <c r="AE60" s="131"/>
      <c r="AF60" s="130"/>
      <c r="AG60" s="131"/>
      <c r="AH60" s="5"/>
    </row>
    <row r="61" spans="1:34" ht="12.75" customHeight="1" x14ac:dyDescent="0.25">
      <c r="A61" s="6"/>
      <c r="B61" s="130"/>
      <c r="C61" s="132"/>
      <c r="D61" s="131"/>
      <c r="E61" s="137"/>
      <c r="F61" s="138"/>
      <c r="G61" s="138"/>
      <c r="H61" s="134"/>
      <c r="I61" s="135"/>
      <c r="J61" s="135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6"/>
      <c r="AB61" s="130"/>
      <c r="AC61" s="131"/>
      <c r="AD61" s="130"/>
      <c r="AE61" s="131"/>
      <c r="AF61" s="130"/>
      <c r="AG61" s="131"/>
      <c r="AH61" s="5"/>
    </row>
    <row r="62" spans="1:34" ht="12.75" customHeight="1" x14ac:dyDescent="0.25">
      <c r="A62" s="6"/>
      <c r="B62" s="130"/>
      <c r="C62" s="132"/>
      <c r="D62" s="131"/>
      <c r="E62" s="137"/>
      <c r="F62" s="138"/>
      <c r="G62" s="138"/>
      <c r="H62" s="134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6"/>
      <c r="AB62" s="130"/>
      <c r="AC62" s="131"/>
      <c r="AD62" s="130"/>
      <c r="AE62" s="131"/>
      <c r="AF62" s="130"/>
      <c r="AG62" s="131"/>
      <c r="AH62" s="5"/>
    </row>
    <row r="63" spans="1:34" ht="12.75" customHeight="1" x14ac:dyDescent="0.25">
      <c r="A63" s="7"/>
      <c r="B63" s="139" t="s">
        <v>12</v>
      </c>
      <c r="C63" s="140"/>
      <c r="D63" s="141"/>
      <c r="E63" s="142" t="s">
        <v>64</v>
      </c>
      <c r="F63" s="142"/>
      <c r="G63" s="142"/>
      <c r="H63" s="143" t="s">
        <v>13</v>
      </c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5"/>
      <c r="AB63" s="139" t="s">
        <v>14</v>
      </c>
      <c r="AC63" s="141"/>
      <c r="AD63" s="139" t="s">
        <v>15</v>
      </c>
      <c r="AE63" s="141"/>
      <c r="AF63" s="139" t="s">
        <v>16</v>
      </c>
      <c r="AG63" s="141"/>
      <c r="AH63" s="8"/>
    </row>
    <row r="64" spans="1:34" ht="12.75" customHeight="1" x14ac:dyDescent="0.25">
      <c r="A64" s="9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2"/>
    </row>
    <row r="138" spans="4:20" ht="12.75" customHeight="1" x14ac:dyDescent="0.25"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</row>
    <row r="139" spans="4:20" ht="12.75" customHeight="1" x14ac:dyDescent="0.25"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</row>
    <row r="140" spans="4:20" ht="12.75" customHeight="1" x14ac:dyDescent="0.25"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</row>
    <row r="141" spans="4:20" ht="12.75" customHeight="1" x14ac:dyDescent="0.25"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</row>
    <row r="142" spans="4:20" ht="12.75" customHeight="1" x14ac:dyDescent="0.25"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</row>
  </sheetData>
  <customSheetViews>
    <customSheetView guid="{139CDC34-A2AE-4FB8-A6BF-3FCAEDE2A712}" showPageBreaks="1" fitToPage="1" view="pageBreakPreview">
      <selection activeCell="Z19" sqref="Z19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1"/>
      <headerFooter alignWithMargins="0">
        <oddFooter>&amp;R&amp;P de &amp;N</oddFooter>
      </headerFooter>
    </customSheetView>
    <customSheetView guid="{EC1863A0-3B45-43E6-81CD-D9608D52C52A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2"/>
      <headerFooter alignWithMargins="0">
        <oddFooter>&amp;R&amp;P de &amp;N</oddFooter>
      </headerFooter>
    </customSheetView>
    <customSheetView guid="{0CCF26D2-015A-48BB-A932-E67ED632CE05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3"/>
      <headerFooter alignWithMargins="0">
        <oddFooter>&amp;R&amp;P de &amp;N</oddFooter>
      </headerFooter>
    </customSheetView>
  </customSheetViews>
  <mergeCells count="56">
    <mergeCell ref="AF57:AG57"/>
    <mergeCell ref="H1:AA2"/>
    <mergeCell ref="H4:V4"/>
    <mergeCell ref="W4:AA4"/>
    <mergeCell ref="AB57:AC57"/>
    <mergeCell ref="H57:AA57"/>
    <mergeCell ref="C16:AH17"/>
    <mergeCell ref="B57:D57"/>
    <mergeCell ref="AD57:AE57"/>
    <mergeCell ref="W6:AA6"/>
    <mergeCell ref="H8:V8"/>
    <mergeCell ref="W8:Y8"/>
    <mergeCell ref="Z8:AA8"/>
    <mergeCell ref="AB1:AH1"/>
    <mergeCell ref="A1:G13"/>
    <mergeCell ref="H6:L6"/>
    <mergeCell ref="M6:Q6"/>
    <mergeCell ref="R6:V6"/>
    <mergeCell ref="AD59:AE59"/>
    <mergeCell ref="H10:AA13"/>
    <mergeCell ref="E57:G57"/>
    <mergeCell ref="AF59:AG59"/>
    <mergeCell ref="AB58:AC58"/>
    <mergeCell ref="AB59:AC59"/>
    <mergeCell ref="B58:D58"/>
    <mergeCell ref="AD58:AE58"/>
    <mergeCell ref="E58:G58"/>
    <mergeCell ref="H58:AA58"/>
    <mergeCell ref="E59:G59"/>
    <mergeCell ref="H59:AA59"/>
    <mergeCell ref="AF58:AG58"/>
    <mergeCell ref="B59:D59"/>
    <mergeCell ref="AF62:AG62"/>
    <mergeCell ref="B63:D63"/>
    <mergeCell ref="AD63:AE63"/>
    <mergeCell ref="AF63:AG63"/>
    <mergeCell ref="AB62:AC62"/>
    <mergeCell ref="AB63:AC63"/>
    <mergeCell ref="B62:D62"/>
    <mergeCell ref="AD62:AE62"/>
    <mergeCell ref="E62:G62"/>
    <mergeCell ref="H62:AA62"/>
    <mergeCell ref="E63:G63"/>
    <mergeCell ref="H63:AA63"/>
    <mergeCell ref="AF60:AG60"/>
    <mergeCell ref="B61:D61"/>
    <mergeCell ref="AD61:AE61"/>
    <mergeCell ref="AF61:AG61"/>
    <mergeCell ref="AB60:AC60"/>
    <mergeCell ref="AB61:AC61"/>
    <mergeCell ref="B60:D60"/>
    <mergeCell ref="AD60:AE60"/>
    <mergeCell ref="E60:G60"/>
    <mergeCell ref="H60:AA60"/>
    <mergeCell ref="E61:G61"/>
    <mergeCell ref="H61:AA61"/>
  </mergeCells>
  <pageMargins left="0.59055118110236227" right="0.39370078740157483" top="0.59055118110236227" bottom="0.19685039370078741" header="1.1417322834645669" footer="0.23622047244094491"/>
  <pageSetup paperSize="9" scale="97" fitToHeight="0" orientation="portrait" horizontalDpi="4294967293" verticalDpi="4294967293" r:id="rId4"/>
  <headerFooter alignWithMargins="0">
    <oddFooter>&amp;R&amp;P de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L29"/>
  <sheetViews>
    <sheetView showGridLines="0" tabSelected="1" view="pageBreakPreview" zoomScale="70" zoomScaleNormal="55" zoomScaleSheetLayoutView="70" workbookViewId="0">
      <selection activeCell="F11" sqref="A11:F13"/>
    </sheetView>
  </sheetViews>
  <sheetFormatPr defaultColWidth="6.7109375" defaultRowHeight="18" customHeight="1" outlineLevelRow="1" x14ac:dyDescent="0.25"/>
  <cols>
    <col min="1" max="1" width="25.7109375" style="79" customWidth="1"/>
    <col min="2" max="2" width="47.7109375" style="79" customWidth="1"/>
    <col min="3" max="3" width="55.28515625" style="79" customWidth="1"/>
    <col min="4" max="4" width="25.7109375" style="79" customWidth="1"/>
    <col min="5" max="5" width="28.85546875" style="79" customWidth="1"/>
    <col min="6" max="6" width="34.7109375" style="79" bestFit="1" customWidth="1"/>
    <col min="7" max="7" width="9.7109375" style="79" customWidth="1"/>
    <col min="8" max="8" width="20.140625" style="79" customWidth="1"/>
    <col min="9" max="9" width="23.140625" style="79" customWidth="1"/>
    <col min="10" max="24" width="6.7109375" style="79"/>
    <col min="25" max="25" width="10.5703125" style="79" customWidth="1"/>
    <col min="26" max="16384" width="6.7109375" style="79"/>
  </cols>
  <sheetData>
    <row r="1" spans="1:12" ht="15" customHeight="1" x14ac:dyDescent="0.25">
      <c r="A1" s="106"/>
      <c r="B1" s="201" t="str">
        <f>Capa!H1</f>
        <v>DIVISÃO DE CUSTOS E ORÇAMENTOS DE OBRA</v>
      </c>
      <c r="C1" s="202"/>
      <c r="D1" s="202"/>
      <c r="E1" s="202"/>
      <c r="F1" s="203"/>
    </row>
    <row r="2" spans="1:12" ht="15" customHeight="1" x14ac:dyDescent="0.25">
      <c r="A2" s="107"/>
      <c r="B2" s="204"/>
      <c r="C2" s="205"/>
      <c r="D2" s="205"/>
      <c r="E2" s="205"/>
      <c r="F2" s="206"/>
    </row>
    <row r="3" spans="1:12" ht="15" customHeight="1" x14ac:dyDescent="0.25">
      <c r="A3" s="107"/>
      <c r="B3" s="207" t="s">
        <v>1</v>
      </c>
      <c r="C3" s="208"/>
      <c r="D3" s="209"/>
      <c r="E3" s="207" t="s">
        <v>17</v>
      </c>
      <c r="F3" s="209"/>
    </row>
    <row r="4" spans="1:12" ht="15" customHeight="1" x14ac:dyDescent="0.25">
      <c r="A4" s="107"/>
      <c r="B4" s="185" t="s">
        <v>109</v>
      </c>
      <c r="C4" s="194"/>
      <c r="D4" s="186"/>
      <c r="E4" s="210" t="s">
        <v>114</v>
      </c>
      <c r="F4" s="211"/>
    </row>
    <row r="5" spans="1:12" ht="15" customHeight="1" x14ac:dyDescent="0.25">
      <c r="A5" s="107"/>
      <c r="B5" s="127" t="s">
        <v>110</v>
      </c>
      <c r="C5" s="128" t="s">
        <v>112</v>
      </c>
      <c r="D5" s="129"/>
      <c r="E5" s="207" t="s">
        <v>72</v>
      </c>
      <c r="F5" s="209"/>
    </row>
    <row r="6" spans="1:12" ht="15" customHeight="1" x14ac:dyDescent="0.25">
      <c r="A6" s="107"/>
      <c r="B6" s="109" t="s">
        <v>111</v>
      </c>
      <c r="C6" s="185" t="s">
        <v>113</v>
      </c>
      <c r="D6" s="186"/>
      <c r="E6" s="210" t="s">
        <v>115</v>
      </c>
      <c r="F6" s="211"/>
    </row>
    <row r="7" spans="1:12" ht="15" customHeight="1" x14ac:dyDescent="0.25">
      <c r="A7" s="107"/>
      <c r="B7" s="207" t="s">
        <v>7</v>
      </c>
      <c r="C7" s="208"/>
      <c r="D7" s="209"/>
      <c r="E7" s="110" t="s">
        <v>8</v>
      </c>
      <c r="F7" s="111" t="s">
        <v>9</v>
      </c>
    </row>
    <row r="8" spans="1:12" ht="15" customHeight="1" x14ac:dyDescent="0.25">
      <c r="A8" s="107"/>
      <c r="B8" s="185" t="s">
        <v>116</v>
      </c>
      <c r="C8" s="194"/>
      <c r="D8" s="186"/>
      <c r="E8" s="113">
        <v>44571</v>
      </c>
      <c r="F8" s="112">
        <f>Capa!Z8</f>
        <v>0</v>
      </c>
    </row>
    <row r="9" spans="1:12" ht="15" customHeight="1" x14ac:dyDescent="0.25">
      <c r="A9" s="107"/>
      <c r="B9" s="207" t="s">
        <v>11</v>
      </c>
      <c r="C9" s="208"/>
      <c r="D9" s="208"/>
      <c r="E9" s="208"/>
      <c r="F9" s="209"/>
    </row>
    <row r="10" spans="1:12" ht="28.5" customHeight="1" x14ac:dyDescent="0.25">
      <c r="A10" s="107"/>
      <c r="B10" s="185" t="s">
        <v>117</v>
      </c>
      <c r="C10" s="194"/>
      <c r="D10" s="194"/>
      <c r="E10" s="194"/>
      <c r="F10" s="186"/>
    </row>
    <row r="11" spans="1:12" s="80" customFormat="1" ht="15" customHeight="1" x14ac:dyDescent="0.25">
      <c r="A11" s="189" t="s">
        <v>62</v>
      </c>
      <c r="B11" s="195" t="s">
        <v>13</v>
      </c>
      <c r="C11" s="195"/>
      <c r="D11" s="198" t="s">
        <v>88</v>
      </c>
      <c r="E11" s="197" t="s">
        <v>83</v>
      </c>
      <c r="F11" s="198" t="s">
        <v>87</v>
      </c>
    </row>
    <row r="12" spans="1:12" s="80" customFormat="1" ht="18" customHeight="1" x14ac:dyDescent="0.25">
      <c r="A12" s="190"/>
      <c r="B12" s="196"/>
      <c r="C12" s="196"/>
      <c r="D12" s="199"/>
      <c r="E12" s="197"/>
      <c r="F12" s="199"/>
    </row>
    <row r="13" spans="1:12" s="81" customFormat="1" ht="30" customHeight="1" outlineLevel="1" x14ac:dyDescent="0.25">
      <c r="A13" s="114"/>
      <c r="B13" s="115"/>
      <c r="C13" s="115"/>
      <c r="D13" s="115"/>
      <c r="E13" s="115"/>
      <c r="F13" s="116"/>
      <c r="G13" s="82"/>
      <c r="H13" s="80"/>
      <c r="I13" s="80"/>
      <c r="J13" s="80"/>
      <c r="K13" s="80"/>
      <c r="L13" s="80"/>
    </row>
    <row r="14" spans="1:12" s="81" customFormat="1" ht="30" customHeight="1" outlineLevel="1" x14ac:dyDescent="0.25">
      <c r="A14" s="126" t="s">
        <v>63</v>
      </c>
      <c r="B14" s="193" t="s">
        <v>91</v>
      </c>
      <c r="C14" s="193"/>
      <c r="D14" s="115"/>
      <c r="E14" s="115"/>
      <c r="F14" s="116"/>
      <c r="G14" s="82"/>
      <c r="H14" s="80"/>
      <c r="I14" s="80"/>
      <c r="J14" s="80"/>
      <c r="K14" s="80"/>
      <c r="L14" s="80"/>
    </row>
    <row r="15" spans="1:12" s="81" customFormat="1" ht="80.099999999999994" customHeight="1" outlineLevel="1" x14ac:dyDescent="0.25">
      <c r="A15" s="117" t="s">
        <v>92</v>
      </c>
      <c r="B15" s="191" t="s">
        <v>78</v>
      </c>
      <c r="C15" s="192"/>
      <c r="D15" s="118">
        <v>46565.94</v>
      </c>
      <c r="E15" s="119"/>
      <c r="F15" s="120">
        <f>E15*D15</f>
        <v>0</v>
      </c>
      <c r="G15" s="82"/>
      <c r="H15" s="80"/>
      <c r="I15" s="80"/>
      <c r="J15" s="80"/>
      <c r="K15" s="80"/>
      <c r="L15" s="80"/>
    </row>
    <row r="16" spans="1:12" s="81" customFormat="1" ht="80.099999999999994" customHeight="1" outlineLevel="1" x14ac:dyDescent="0.25">
      <c r="A16" s="117" t="s">
        <v>93</v>
      </c>
      <c r="B16" s="191" t="s">
        <v>90</v>
      </c>
      <c r="C16" s="192"/>
      <c r="D16" s="118">
        <v>46565.94</v>
      </c>
      <c r="E16" s="119"/>
      <c r="F16" s="120">
        <f>E16*D16</f>
        <v>0</v>
      </c>
      <c r="G16" s="82"/>
      <c r="H16" s="80"/>
      <c r="I16" s="80"/>
      <c r="J16" s="80"/>
      <c r="K16" s="80"/>
      <c r="L16" s="80"/>
    </row>
    <row r="17" spans="1:12" s="81" customFormat="1" ht="30" customHeight="1" outlineLevel="1" x14ac:dyDescent="0.25">
      <c r="A17" s="126" t="s">
        <v>79</v>
      </c>
      <c r="B17" s="193" t="s">
        <v>86</v>
      </c>
      <c r="C17" s="193"/>
      <c r="D17" s="115"/>
      <c r="E17" s="115"/>
      <c r="F17" s="116"/>
      <c r="G17" s="82"/>
      <c r="H17" s="80"/>
      <c r="I17" s="80"/>
      <c r="J17" s="80"/>
      <c r="K17" s="80"/>
      <c r="L17" s="80"/>
    </row>
    <row r="18" spans="1:12" s="81" customFormat="1" ht="80.099999999999994" customHeight="1" outlineLevel="1" x14ac:dyDescent="0.25">
      <c r="A18" s="117" t="s">
        <v>100</v>
      </c>
      <c r="B18" s="191" t="s">
        <v>94</v>
      </c>
      <c r="C18" s="192"/>
      <c r="D18" s="118">
        <v>34358.030000000006</v>
      </c>
      <c r="E18" s="119"/>
      <c r="F18" s="120">
        <f t="shared" ref="F18:F26" si="0">E18*D18</f>
        <v>0</v>
      </c>
      <c r="G18" s="82"/>
      <c r="H18" s="80"/>
      <c r="I18" s="80"/>
      <c r="J18" s="80"/>
      <c r="K18" s="80"/>
      <c r="L18" s="80"/>
    </row>
    <row r="19" spans="1:12" s="81" customFormat="1" ht="80.099999999999994" customHeight="1" outlineLevel="1" x14ac:dyDescent="0.25">
      <c r="A19" s="117" t="s">
        <v>101</v>
      </c>
      <c r="B19" s="191" t="s">
        <v>95</v>
      </c>
      <c r="C19" s="192"/>
      <c r="D19" s="118">
        <v>315.7</v>
      </c>
      <c r="E19" s="119"/>
      <c r="F19" s="120">
        <f t="shared" ref="F19" si="1">E19*D19</f>
        <v>0</v>
      </c>
      <c r="G19" s="82"/>
      <c r="H19" s="80"/>
      <c r="I19" s="80"/>
      <c r="J19" s="80"/>
      <c r="K19" s="80"/>
      <c r="L19" s="80"/>
    </row>
    <row r="20" spans="1:12" s="81" customFormat="1" ht="80.099999999999994" customHeight="1" outlineLevel="1" x14ac:dyDescent="0.25">
      <c r="A20" s="117" t="s">
        <v>102</v>
      </c>
      <c r="B20" s="191" t="s">
        <v>96</v>
      </c>
      <c r="C20" s="192"/>
      <c r="D20" s="118">
        <v>891</v>
      </c>
      <c r="E20" s="119"/>
      <c r="F20" s="120">
        <f t="shared" ref="F20" si="2">E20*D20</f>
        <v>0</v>
      </c>
      <c r="G20" s="82"/>
      <c r="H20" s="80"/>
      <c r="I20" s="80"/>
      <c r="J20" s="80"/>
      <c r="K20" s="80"/>
      <c r="L20" s="80"/>
    </row>
    <row r="21" spans="1:12" s="81" customFormat="1" ht="88.5" customHeight="1" outlineLevel="1" x14ac:dyDescent="0.25">
      <c r="A21" s="117" t="s">
        <v>103</v>
      </c>
      <c r="B21" s="191" t="s">
        <v>89</v>
      </c>
      <c r="C21" s="192"/>
      <c r="D21" s="118">
        <v>51.45</v>
      </c>
      <c r="E21" s="119"/>
      <c r="F21" s="120">
        <f t="shared" ref="F21" si="3">E21*D21</f>
        <v>0</v>
      </c>
      <c r="G21" s="82"/>
      <c r="H21" s="80"/>
      <c r="I21" s="80"/>
      <c r="J21" s="80"/>
      <c r="K21" s="80"/>
      <c r="L21" s="80"/>
    </row>
    <row r="22" spans="1:12" s="81" customFormat="1" ht="30" customHeight="1" outlineLevel="1" x14ac:dyDescent="0.25">
      <c r="A22" s="126" t="s">
        <v>80</v>
      </c>
      <c r="B22" s="193" t="s">
        <v>107</v>
      </c>
      <c r="C22" s="193"/>
      <c r="D22" s="115"/>
      <c r="E22" s="115"/>
      <c r="F22" s="116"/>
      <c r="G22" s="82"/>
      <c r="H22" s="80"/>
      <c r="I22" s="80"/>
      <c r="J22" s="80"/>
      <c r="K22" s="80"/>
      <c r="L22" s="80"/>
    </row>
    <row r="23" spans="1:12" s="81" customFormat="1" ht="80.099999999999994" customHeight="1" outlineLevel="1" x14ac:dyDescent="0.25">
      <c r="A23" s="117" t="s">
        <v>104</v>
      </c>
      <c r="B23" s="191" t="s">
        <v>97</v>
      </c>
      <c r="C23" s="192"/>
      <c r="D23" s="118">
        <v>891</v>
      </c>
      <c r="E23" s="119"/>
      <c r="F23" s="120">
        <f t="shared" si="0"/>
        <v>0</v>
      </c>
      <c r="G23" s="82"/>
      <c r="H23" s="80"/>
      <c r="I23" s="80"/>
      <c r="J23" s="80"/>
      <c r="K23" s="80"/>
      <c r="L23" s="80"/>
    </row>
    <row r="24" spans="1:12" s="81" customFormat="1" ht="80.099999999999994" customHeight="1" outlineLevel="1" x14ac:dyDescent="0.25">
      <c r="A24" s="117" t="s">
        <v>105</v>
      </c>
      <c r="B24" s="191" t="s">
        <v>108</v>
      </c>
      <c r="C24" s="192"/>
      <c r="D24" s="118">
        <v>4809.87</v>
      </c>
      <c r="E24" s="119"/>
      <c r="F24" s="120">
        <f t="shared" ref="F24" si="4">E24*D24</f>
        <v>0</v>
      </c>
      <c r="G24" s="82"/>
      <c r="H24" s="80"/>
      <c r="I24" s="80"/>
      <c r="J24" s="80"/>
      <c r="K24" s="80"/>
      <c r="L24" s="80"/>
    </row>
    <row r="25" spans="1:12" s="81" customFormat="1" ht="30" customHeight="1" outlineLevel="1" x14ac:dyDescent="0.25">
      <c r="A25" s="126" t="s">
        <v>81</v>
      </c>
      <c r="B25" s="193" t="s">
        <v>98</v>
      </c>
      <c r="C25" s="193"/>
      <c r="D25" s="115"/>
      <c r="E25" s="115"/>
      <c r="F25" s="116"/>
      <c r="G25" s="82"/>
      <c r="H25" s="80"/>
      <c r="I25" s="80"/>
      <c r="J25" s="80"/>
      <c r="K25" s="80"/>
      <c r="L25" s="80"/>
    </row>
    <row r="26" spans="1:12" s="81" customFormat="1" ht="80.099999999999994" customHeight="1" outlineLevel="1" x14ac:dyDescent="0.25">
      <c r="A26" s="117" t="s">
        <v>106</v>
      </c>
      <c r="B26" s="191" t="s">
        <v>99</v>
      </c>
      <c r="C26" s="192"/>
      <c r="D26" s="118">
        <v>11001.37</v>
      </c>
      <c r="E26" s="119"/>
      <c r="F26" s="120">
        <f t="shared" si="0"/>
        <v>0</v>
      </c>
      <c r="G26" s="82"/>
      <c r="H26" s="80"/>
      <c r="I26" s="80"/>
      <c r="J26" s="80"/>
      <c r="K26" s="80"/>
      <c r="L26" s="80"/>
    </row>
    <row r="27" spans="1:12" ht="30" customHeight="1" x14ac:dyDescent="0.25">
      <c r="A27" s="121"/>
      <c r="B27" s="200" t="s">
        <v>77</v>
      </c>
      <c r="C27" s="200"/>
      <c r="D27" s="200"/>
      <c r="E27" s="200"/>
      <c r="F27" s="123">
        <f>SUBTOTAL(9,F15:F26)</f>
        <v>0</v>
      </c>
      <c r="H27" s="80"/>
      <c r="I27" s="80"/>
      <c r="J27" s="80"/>
      <c r="K27" s="80"/>
      <c r="L27" s="80"/>
    </row>
    <row r="28" spans="1:12" ht="30" customHeight="1" x14ac:dyDescent="0.25">
      <c r="A28" s="122"/>
      <c r="B28" s="187" t="s">
        <v>84</v>
      </c>
      <c r="C28" s="187"/>
      <c r="D28" s="187"/>
      <c r="E28" s="187"/>
      <c r="F28" s="125">
        <v>46565.94</v>
      </c>
      <c r="H28" s="80"/>
      <c r="I28" s="80"/>
      <c r="J28" s="80"/>
      <c r="K28" s="80"/>
      <c r="L28" s="80"/>
    </row>
    <row r="29" spans="1:12" ht="30" customHeight="1" x14ac:dyDescent="0.25">
      <c r="A29" s="122"/>
      <c r="B29" s="188" t="s">
        <v>85</v>
      </c>
      <c r="C29" s="188"/>
      <c r="D29" s="188"/>
      <c r="E29" s="188"/>
      <c r="F29" s="124">
        <f>F27/F28</f>
        <v>0</v>
      </c>
      <c r="H29" s="80"/>
      <c r="I29" s="80"/>
      <c r="J29" s="80"/>
      <c r="K29" s="80"/>
      <c r="L29" s="80"/>
    </row>
  </sheetData>
  <sheetProtection selectLockedCells="1"/>
  <autoFilter ref="A11:D12" xr:uid="{00000000-0009-0000-0000-000001000000}">
    <filterColumn colId="0" showButton="0"/>
    <filterColumn colId="1" showButton="0"/>
    <filterColumn colId="2" showButton="0"/>
    <filterColumn colId="3" showButton="0"/>
  </autoFilter>
  <customSheetViews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1" xr:uid="{3F74AE81-59C1-4043-8C61-182DC3359364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875B3BF5-63BE-427E-9D56-4B565454420E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4" xr:uid="{FBBAA222-C157-4092-90C3-F22D128DFB4E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33">
    <mergeCell ref="B3:D3"/>
    <mergeCell ref="E3:F3"/>
    <mergeCell ref="B4:D4"/>
    <mergeCell ref="E4:F4"/>
    <mergeCell ref="B14:C14"/>
    <mergeCell ref="B17:C17"/>
    <mergeCell ref="B22:C22"/>
    <mergeCell ref="B9:F9"/>
    <mergeCell ref="B7:D7"/>
    <mergeCell ref="E6:F6"/>
    <mergeCell ref="E5:F5"/>
    <mergeCell ref="B16:C16"/>
    <mergeCell ref="B8:D8"/>
    <mergeCell ref="B10:F10"/>
    <mergeCell ref="E11:E12"/>
    <mergeCell ref="F11:F12"/>
    <mergeCell ref="B27:E27"/>
    <mergeCell ref="B11:C12"/>
    <mergeCell ref="D11:D12"/>
    <mergeCell ref="B1:F2"/>
    <mergeCell ref="A11:A12"/>
    <mergeCell ref="B26:C26"/>
    <mergeCell ref="B15:C15"/>
    <mergeCell ref="B18:C18"/>
    <mergeCell ref="B23:C23"/>
    <mergeCell ref="B24:C24"/>
    <mergeCell ref="B21:C21"/>
    <mergeCell ref="B25:C25"/>
    <mergeCell ref="B20:C20"/>
    <mergeCell ref="B19:C19"/>
    <mergeCell ref="C6:D6"/>
    <mergeCell ref="B28:E28"/>
    <mergeCell ref="B29:E29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5" orientation="portrait" horizontalDpi="4294967293" verticalDpi="4294967293" r:id="rId4"/>
  <headerFooter alignWithMargins="0">
    <oddFooter>&amp;R&amp;P de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71</v>
      </c>
    </row>
    <row r="6" spans="1:1" x14ac:dyDescent="0.25">
      <c r="A6" t="s">
        <v>69</v>
      </c>
    </row>
    <row r="7" spans="1:1" x14ac:dyDescent="0.25">
      <c r="A7" t="s">
        <v>70</v>
      </c>
    </row>
  </sheetData>
  <customSheetViews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4" customWidth="1"/>
    <col min="2" max="2" width="23.7109375" style="14" customWidth="1"/>
    <col min="3" max="5" width="16.7109375" style="16" customWidth="1"/>
    <col min="6" max="6" width="2.7109375" style="14" customWidth="1"/>
    <col min="7" max="7" width="23.7109375" style="14" customWidth="1"/>
    <col min="8" max="10" width="16.7109375" style="16" customWidth="1"/>
    <col min="11" max="16384" width="9.140625" style="14"/>
  </cols>
  <sheetData>
    <row r="2" spans="2:10" ht="39.950000000000003" customHeight="1" x14ac:dyDescent="0.25">
      <c r="B2" s="213" t="s">
        <v>20</v>
      </c>
      <c r="C2" s="213"/>
      <c r="D2" s="213"/>
      <c r="E2" s="213"/>
      <c r="G2" s="212" t="s">
        <v>19</v>
      </c>
      <c r="H2" s="212"/>
      <c r="I2" s="212"/>
      <c r="J2" s="212"/>
    </row>
    <row r="3" spans="2:10" s="15" customFormat="1" ht="60" customHeight="1" x14ac:dyDescent="0.25">
      <c r="B3" s="70" t="s">
        <v>21</v>
      </c>
      <c r="C3" s="71" t="s">
        <v>22</v>
      </c>
      <c r="D3" s="71" t="s">
        <v>23</v>
      </c>
      <c r="E3" s="71" t="s">
        <v>24</v>
      </c>
      <c r="G3" s="70" t="s">
        <v>21</v>
      </c>
      <c r="H3" s="71" t="s">
        <v>22</v>
      </c>
      <c r="I3" s="71" t="s">
        <v>23</v>
      </c>
      <c r="J3" s="71" t="s">
        <v>24</v>
      </c>
    </row>
    <row r="4" spans="2:10" ht="20.100000000000001" customHeight="1" x14ac:dyDescent="0.25">
      <c r="B4" s="72" t="s">
        <v>25</v>
      </c>
      <c r="C4" s="75">
        <v>2200</v>
      </c>
      <c r="D4" s="73">
        <f>(C4/170)*2</f>
        <v>25.882352941176471</v>
      </c>
      <c r="E4" s="73">
        <f>D4*$E$9</f>
        <v>38.82352941176471</v>
      </c>
      <c r="G4" s="72" t="s">
        <v>25</v>
      </c>
      <c r="H4" s="68">
        <v>2200</v>
      </c>
      <c r="I4" s="73">
        <f>(H4/170)*2</f>
        <v>25.882352941176471</v>
      </c>
      <c r="J4" s="73">
        <f>I4*$J$9</f>
        <v>33.647058823529413</v>
      </c>
    </row>
    <row r="5" spans="2:10" ht="20.100000000000001" customHeight="1" x14ac:dyDescent="0.25">
      <c r="B5" s="72" t="s">
        <v>27</v>
      </c>
      <c r="C5" s="75">
        <v>2800</v>
      </c>
      <c r="D5" s="73">
        <f>(C5/170)*2</f>
        <v>32.941176470588232</v>
      </c>
      <c r="E5" s="73">
        <f>D5*$E$9</f>
        <v>49.411764705882348</v>
      </c>
      <c r="G5" s="72" t="s">
        <v>26</v>
      </c>
      <c r="H5" s="68">
        <v>2200</v>
      </c>
      <c r="I5" s="73">
        <f>(H5/170)*2</f>
        <v>25.882352941176471</v>
      </c>
      <c r="J5" s="73">
        <f>I5*$J$9</f>
        <v>33.647058823529413</v>
      </c>
    </row>
    <row r="6" spans="2:10" ht="20.100000000000001" customHeight="1" x14ac:dyDescent="0.25">
      <c r="B6" s="72" t="s">
        <v>28</v>
      </c>
      <c r="C6" s="75">
        <v>1200</v>
      </c>
      <c r="D6" s="73">
        <f>(C6/170)*2</f>
        <v>14.117647058823529</v>
      </c>
      <c r="E6" s="73">
        <f>D6*$E$9</f>
        <v>21.176470588235293</v>
      </c>
      <c r="G6" s="72" t="s">
        <v>28</v>
      </c>
      <c r="H6" s="68">
        <v>1200</v>
      </c>
      <c r="I6" s="73">
        <f>(H6/170)*2</f>
        <v>14.117647058823529</v>
      </c>
      <c r="J6" s="73">
        <f>I6*$J$9</f>
        <v>18.352941176470587</v>
      </c>
    </row>
    <row r="7" spans="2:10" ht="20.100000000000001" customHeight="1" x14ac:dyDescent="0.25">
      <c r="B7" s="214" t="s">
        <v>30</v>
      </c>
      <c r="C7" s="214"/>
      <c r="D7" s="214"/>
      <c r="E7" s="74">
        <f>SUM(E4:E6)</f>
        <v>109.41176470588235</v>
      </c>
      <c r="G7" s="214" t="s">
        <v>29</v>
      </c>
      <c r="H7" s="214"/>
      <c r="I7" s="214"/>
      <c r="J7" s="74">
        <f>SUM(J4:J6)</f>
        <v>85.64705882352942</v>
      </c>
    </row>
    <row r="9" spans="2:10" ht="20.100000000000001" customHeight="1" x14ac:dyDescent="0.25">
      <c r="B9" s="214" t="s">
        <v>58</v>
      </c>
      <c r="C9" s="214"/>
      <c r="D9" s="214"/>
      <c r="E9" s="76">
        <v>1.5</v>
      </c>
      <c r="G9" s="214" t="s">
        <v>59</v>
      </c>
      <c r="H9" s="214"/>
      <c r="I9" s="214"/>
      <c r="J9" s="69">
        <v>1.3</v>
      </c>
    </row>
    <row r="11" spans="2:10" ht="20.100000000000001" customHeight="1" x14ac:dyDescent="0.25">
      <c r="B11" s="15" t="s">
        <v>60</v>
      </c>
    </row>
  </sheetData>
  <customSheetViews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19" customWidth="1"/>
    <col min="2" max="2" width="25.42578125" style="19" customWidth="1"/>
    <col min="3" max="3" width="10" style="19" bestFit="1" customWidth="1"/>
    <col min="4" max="4" width="12" style="19" bestFit="1" customWidth="1"/>
    <col min="5" max="5" width="8.7109375" style="19" bestFit="1" customWidth="1"/>
    <col min="6" max="6" width="13.42578125" style="19" customWidth="1"/>
    <col min="7" max="7" width="6.28515625" style="19" customWidth="1"/>
    <col min="8" max="8" width="10.7109375" style="19" customWidth="1"/>
    <col min="9" max="9" width="10.5703125" style="19" customWidth="1"/>
    <col min="10" max="10" width="11" style="19" customWidth="1"/>
    <col min="11" max="12" width="9.28515625" style="19" bestFit="1" customWidth="1"/>
    <col min="13" max="256" width="9.140625" style="19"/>
    <col min="257" max="257" width="3.42578125" style="19" customWidth="1"/>
    <col min="258" max="258" width="25.42578125" style="19" customWidth="1"/>
    <col min="259" max="259" width="10" style="19" bestFit="1" customWidth="1"/>
    <col min="260" max="260" width="12" style="19" bestFit="1" customWidth="1"/>
    <col min="261" max="261" width="8.7109375" style="19" bestFit="1" customWidth="1"/>
    <col min="262" max="262" width="13.42578125" style="19" customWidth="1"/>
    <col min="263" max="263" width="6.28515625" style="19" customWidth="1"/>
    <col min="264" max="512" width="9.140625" style="19"/>
    <col min="513" max="513" width="3.42578125" style="19" customWidth="1"/>
    <col min="514" max="514" width="25.42578125" style="19" customWidth="1"/>
    <col min="515" max="515" width="10" style="19" bestFit="1" customWidth="1"/>
    <col min="516" max="516" width="12" style="19" bestFit="1" customWidth="1"/>
    <col min="517" max="517" width="8.7109375" style="19" bestFit="1" customWidth="1"/>
    <col min="518" max="518" width="13.42578125" style="19" customWidth="1"/>
    <col min="519" max="519" width="6.28515625" style="19" customWidth="1"/>
    <col min="520" max="768" width="9.140625" style="19"/>
    <col min="769" max="769" width="3.42578125" style="19" customWidth="1"/>
    <col min="770" max="770" width="25.42578125" style="19" customWidth="1"/>
    <col min="771" max="771" width="10" style="19" bestFit="1" customWidth="1"/>
    <col min="772" max="772" width="12" style="19" bestFit="1" customWidth="1"/>
    <col min="773" max="773" width="8.7109375" style="19" bestFit="1" customWidth="1"/>
    <col min="774" max="774" width="13.42578125" style="19" customWidth="1"/>
    <col min="775" max="775" width="6.28515625" style="19" customWidth="1"/>
    <col min="776" max="1024" width="9.140625" style="19"/>
    <col min="1025" max="1025" width="3.42578125" style="19" customWidth="1"/>
    <col min="1026" max="1026" width="25.42578125" style="19" customWidth="1"/>
    <col min="1027" max="1027" width="10" style="19" bestFit="1" customWidth="1"/>
    <col min="1028" max="1028" width="12" style="19" bestFit="1" customWidth="1"/>
    <col min="1029" max="1029" width="8.7109375" style="19" bestFit="1" customWidth="1"/>
    <col min="1030" max="1030" width="13.42578125" style="19" customWidth="1"/>
    <col min="1031" max="1031" width="6.28515625" style="19" customWidth="1"/>
    <col min="1032" max="1280" width="9.140625" style="19"/>
    <col min="1281" max="1281" width="3.42578125" style="19" customWidth="1"/>
    <col min="1282" max="1282" width="25.42578125" style="19" customWidth="1"/>
    <col min="1283" max="1283" width="10" style="19" bestFit="1" customWidth="1"/>
    <col min="1284" max="1284" width="12" style="19" bestFit="1" customWidth="1"/>
    <col min="1285" max="1285" width="8.7109375" style="19" bestFit="1" customWidth="1"/>
    <col min="1286" max="1286" width="13.42578125" style="19" customWidth="1"/>
    <col min="1287" max="1287" width="6.28515625" style="19" customWidth="1"/>
    <col min="1288" max="1536" width="9.140625" style="19"/>
    <col min="1537" max="1537" width="3.42578125" style="19" customWidth="1"/>
    <col min="1538" max="1538" width="25.42578125" style="19" customWidth="1"/>
    <col min="1539" max="1539" width="10" style="19" bestFit="1" customWidth="1"/>
    <col min="1540" max="1540" width="12" style="19" bestFit="1" customWidth="1"/>
    <col min="1541" max="1541" width="8.7109375" style="19" bestFit="1" customWidth="1"/>
    <col min="1542" max="1542" width="13.42578125" style="19" customWidth="1"/>
    <col min="1543" max="1543" width="6.28515625" style="19" customWidth="1"/>
    <col min="1544" max="1792" width="9.140625" style="19"/>
    <col min="1793" max="1793" width="3.42578125" style="19" customWidth="1"/>
    <col min="1794" max="1794" width="25.42578125" style="19" customWidth="1"/>
    <col min="1795" max="1795" width="10" style="19" bestFit="1" customWidth="1"/>
    <col min="1796" max="1796" width="12" style="19" bestFit="1" customWidth="1"/>
    <col min="1797" max="1797" width="8.7109375" style="19" bestFit="1" customWidth="1"/>
    <col min="1798" max="1798" width="13.42578125" style="19" customWidth="1"/>
    <col min="1799" max="1799" width="6.28515625" style="19" customWidth="1"/>
    <col min="1800" max="2048" width="9.140625" style="19"/>
    <col min="2049" max="2049" width="3.42578125" style="19" customWidth="1"/>
    <col min="2050" max="2050" width="25.42578125" style="19" customWidth="1"/>
    <col min="2051" max="2051" width="10" style="19" bestFit="1" customWidth="1"/>
    <col min="2052" max="2052" width="12" style="19" bestFit="1" customWidth="1"/>
    <col min="2053" max="2053" width="8.7109375" style="19" bestFit="1" customWidth="1"/>
    <col min="2054" max="2054" width="13.42578125" style="19" customWidth="1"/>
    <col min="2055" max="2055" width="6.28515625" style="19" customWidth="1"/>
    <col min="2056" max="2304" width="9.140625" style="19"/>
    <col min="2305" max="2305" width="3.42578125" style="19" customWidth="1"/>
    <col min="2306" max="2306" width="25.42578125" style="19" customWidth="1"/>
    <col min="2307" max="2307" width="10" style="19" bestFit="1" customWidth="1"/>
    <col min="2308" max="2308" width="12" style="19" bestFit="1" customWidth="1"/>
    <col min="2309" max="2309" width="8.7109375" style="19" bestFit="1" customWidth="1"/>
    <col min="2310" max="2310" width="13.42578125" style="19" customWidth="1"/>
    <col min="2311" max="2311" width="6.28515625" style="19" customWidth="1"/>
    <col min="2312" max="2560" width="9.140625" style="19"/>
    <col min="2561" max="2561" width="3.42578125" style="19" customWidth="1"/>
    <col min="2562" max="2562" width="25.42578125" style="19" customWidth="1"/>
    <col min="2563" max="2563" width="10" style="19" bestFit="1" customWidth="1"/>
    <col min="2564" max="2564" width="12" style="19" bestFit="1" customWidth="1"/>
    <col min="2565" max="2565" width="8.7109375" style="19" bestFit="1" customWidth="1"/>
    <col min="2566" max="2566" width="13.42578125" style="19" customWidth="1"/>
    <col min="2567" max="2567" width="6.28515625" style="19" customWidth="1"/>
    <col min="2568" max="2816" width="9.140625" style="19"/>
    <col min="2817" max="2817" width="3.42578125" style="19" customWidth="1"/>
    <col min="2818" max="2818" width="25.42578125" style="19" customWidth="1"/>
    <col min="2819" max="2819" width="10" style="19" bestFit="1" customWidth="1"/>
    <col min="2820" max="2820" width="12" style="19" bestFit="1" customWidth="1"/>
    <col min="2821" max="2821" width="8.7109375" style="19" bestFit="1" customWidth="1"/>
    <col min="2822" max="2822" width="13.42578125" style="19" customWidth="1"/>
    <col min="2823" max="2823" width="6.28515625" style="19" customWidth="1"/>
    <col min="2824" max="3072" width="9.140625" style="19"/>
    <col min="3073" max="3073" width="3.42578125" style="19" customWidth="1"/>
    <col min="3074" max="3074" width="25.42578125" style="19" customWidth="1"/>
    <col min="3075" max="3075" width="10" style="19" bestFit="1" customWidth="1"/>
    <col min="3076" max="3076" width="12" style="19" bestFit="1" customWidth="1"/>
    <col min="3077" max="3077" width="8.7109375" style="19" bestFit="1" customWidth="1"/>
    <col min="3078" max="3078" width="13.42578125" style="19" customWidth="1"/>
    <col min="3079" max="3079" width="6.28515625" style="19" customWidth="1"/>
    <col min="3080" max="3328" width="9.140625" style="19"/>
    <col min="3329" max="3329" width="3.42578125" style="19" customWidth="1"/>
    <col min="3330" max="3330" width="25.42578125" style="19" customWidth="1"/>
    <col min="3331" max="3331" width="10" style="19" bestFit="1" customWidth="1"/>
    <col min="3332" max="3332" width="12" style="19" bestFit="1" customWidth="1"/>
    <col min="3333" max="3333" width="8.7109375" style="19" bestFit="1" customWidth="1"/>
    <col min="3334" max="3334" width="13.42578125" style="19" customWidth="1"/>
    <col min="3335" max="3335" width="6.28515625" style="19" customWidth="1"/>
    <col min="3336" max="3584" width="9.140625" style="19"/>
    <col min="3585" max="3585" width="3.42578125" style="19" customWidth="1"/>
    <col min="3586" max="3586" width="25.42578125" style="19" customWidth="1"/>
    <col min="3587" max="3587" width="10" style="19" bestFit="1" customWidth="1"/>
    <col min="3588" max="3588" width="12" style="19" bestFit="1" customWidth="1"/>
    <col min="3589" max="3589" width="8.7109375" style="19" bestFit="1" customWidth="1"/>
    <col min="3590" max="3590" width="13.42578125" style="19" customWidth="1"/>
    <col min="3591" max="3591" width="6.28515625" style="19" customWidth="1"/>
    <col min="3592" max="3840" width="9.140625" style="19"/>
    <col min="3841" max="3841" width="3.42578125" style="19" customWidth="1"/>
    <col min="3842" max="3842" width="25.42578125" style="19" customWidth="1"/>
    <col min="3843" max="3843" width="10" style="19" bestFit="1" customWidth="1"/>
    <col min="3844" max="3844" width="12" style="19" bestFit="1" customWidth="1"/>
    <col min="3845" max="3845" width="8.7109375" style="19" bestFit="1" customWidth="1"/>
    <col min="3846" max="3846" width="13.42578125" style="19" customWidth="1"/>
    <col min="3847" max="3847" width="6.28515625" style="19" customWidth="1"/>
    <col min="3848" max="4096" width="9.140625" style="19"/>
    <col min="4097" max="4097" width="3.42578125" style="19" customWidth="1"/>
    <col min="4098" max="4098" width="25.42578125" style="19" customWidth="1"/>
    <col min="4099" max="4099" width="10" style="19" bestFit="1" customWidth="1"/>
    <col min="4100" max="4100" width="12" style="19" bestFit="1" customWidth="1"/>
    <col min="4101" max="4101" width="8.7109375" style="19" bestFit="1" customWidth="1"/>
    <col min="4102" max="4102" width="13.42578125" style="19" customWidth="1"/>
    <col min="4103" max="4103" width="6.28515625" style="19" customWidth="1"/>
    <col min="4104" max="4352" width="9.140625" style="19"/>
    <col min="4353" max="4353" width="3.42578125" style="19" customWidth="1"/>
    <col min="4354" max="4354" width="25.42578125" style="19" customWidth="1"/>
    <col min="4355" max="4355" width="10" style="19" bestFit="1" customWidth="1"/>
    <col min="4356" max="4356" width="12" style="19" bestFit="1" customWidth="1"/>
    <col min="4357" max="4357" width="8.7109375" style="19" bestFit="1" customWidth="1"/>
    <col min="4358" max="4358" width="13.42578125" style="19" customWidth="1"/>
    <col min="4359" max="4359" width="6.28515625" style="19" customWidth="1"/>
    <col min="4360" max="4608" width="9.140625" style="19"/>
    <col min="4609" max="4609" width="3.42578125" style="19" customWidth="1"/>
    <col min="4610" max="4610" width="25.42578125" style="19" customWidth="1"/>
    <col min="4611" max="4611" width="10" style="19" bestFit="1" customWidth="1"/>
    <col min="4612" max="4612" width="12" style="19" bestFit="1" customWidth="1"/>
    <col min="4613" max="4613" width="8.7109375" style="19" bestFit="1" customWidth="1"/>
    <col min="4614" max="4614" width="13.42578125" style="19" customWidth="1"/>
    <col min="4615" max="4615" width="6.28515625" style="19" customWidth="1"/>
    <col min="4616" max="4864" width="9.140625" style="19"/>
    <col min="4865" max="4865" width="3.42578125" style="19" customWidth="1"/>
    <col min="4866" max="4866" width="25.42578125" style="19" customWidth="1"/>
    <col min="4867" max="4867" width="10" style="19" bestFit="1" customWidth="1"/>
    <col min="4868" max="4868" width="12" style="19" bestFit="1" customWidth="1"/>
    <col min="4869" max="4869" width="8.7109375" style="19" bestFit="1" customWidth="1"/>
    <col min="4870" max="4870" width="13.42578125" style="19" customWidth="1"/>
    <col min="4871" max="4871" width="6.28515625" style="19" customWidth="1"/>
    <col min="4872" max="5120" width="9.140625" style="19"/>
    <col min="5121" max="5121" width="3.42578125" style="19" customWidth="1"/>
    <col min="5122" max="5122" width="25.42578125" style="19" customWidth="1"/>
    <col min="5123" max="5123" width="10" style="19" bestFit="1" customWidth="1"/>
    <col min="5124" max="5124" width="12" style="19" bestFit="1" customWidth="1"/>
    <col min="5125" max="5125" width="8.7109375" style="19" bestFit="1" customWidth="1"/>
    <col min="5126" max="5126" width="13.42578125" style="19" customWidth="1"/>
    <col min="5127" max="5127" width="6.28515625" style="19" customWidth="1"/>
    <col min="5128" max="5376" width="9.140625" style="19"/>
    <col min="5377" max="5377" width="3.42578125" style="19" customWidth="1"/>
    <col min="5378" max="5378" width="25.42578125" style="19" customWidth="1"/>
    <col min="5379" max="5379" width="10" style="19" bestFit="1" customWidth="1"/>
    <col min="5380" max="5380" width="12" style="19" bestFit="1" customWidth="1"/>
    <col min="5381" max="5381" width="8.7109375" style="19" bestFit="1" customWidth="1"/>
    <col min="5382" max="5382" width="13.42578125" style="19" customWidth="1"/>
    <col min="5383" max="5383" width="6.28515625" style="19" customWidth="1"/>
    <col min="5384" max="5632" width="9.140625" style="19"/>
    <col min="5633" max="5633" width="3.42578125" style="19" customWidth="1"/>
    <col min="5634" max="5634" width="25.42578125" style="19" customWidth="1"/>
    <col min="5635" max="5635" width="10" style="19" bestFit="1" customWidth="1"/>
    <col min="5636" max="5636" width="12" style="19" bestFit="1" customWidth="1"/>
    <col min="5637" max="5637" width="8.7109375" style="19" bestFit="1" customWidth="1"/>
    <col min="5638" max="5638" width="13.42578125" style="19" customWidth="1"/>
    <col min="5639" max="5639" width="6.28515625" style="19" customWidth="1"/>
    <col min="5640" max="5888" width="9.140625" style="19"/>
    <col min="5889" max="5889" width="3.42578125" style="19" customWidth="1"/>
    <col min="5890" max="5890" width="25.42578125" style="19" customWidth="1"/>
    <col min="5891" max="5891" width="10" style="19" bestFit="1" customWidth="1"/>
    <col min="5892" max="5892" width="12" style="19" bestFit="1" customWidth="1"/>
    <col min="5893" max="5893" width="8.7109375" style="19" bestFit="1" customWidth="1"/>
    <col min="5894" max="5894" width="13.42578125" style="19" customWidth="1"/>
    <col min="5895" max="5895" width="6.28515625" style="19" customWidth="1"/>
    <col min="5896" max="6144" width="9.140625" style="19"/>
    <col min="6145" max="6145" width="3.42578125" style="19" customWidth="1"/>
    <col min="6146" max="6146" width="25.42578125" style="19" customWidth="1"/>
    <col min="6147" max="6147" width="10" style="19" bestFit="1" customWidth="1"/>
    <col min="6148" max="6148" width="12" style="19" bestFit="1" customWidth="1"/>
    <col min="6149" max="6149" width="8.7109375" style="19" bestFit="1" customWidth="1"/>
    <col min="6150" max="6150" width="13.42578125" style="19" customWidth="1"/>
    <col min="6151" max="6151" width="6.28515625" style="19" customWidth="1"/>
    <col min="6152" max="6400" width="9.140625" style="19"/>
    <col min="6401" max="6401" width="3.42578125" style="19" customWidth="1"/>
    <col min="6402" max="6402" width="25.42578125" style="19" customWidth="1"/>
    <col min="6403" max="6403" width="10" style="19" bestFit="1" customWidth="1"/>
    <col min="6404" max="6404" width="12" style="19" bestFit="1" customWidth="1"/>
    <col min="6405" max="6405" width="8.7109375" style="19" bestFit="1" customWidth="1"/>
    <col min="6406" max="6406" width="13.42578125" style="19" customWidth="1"/>
    <col min="6407" max="6407" width="6.28515625" style="19" customWidth="1"/>
    <col min="6408" max="6656" width="9.140625" style="19"/>
    <col min="6657" max="6657" width="3.42578125" style="19" customWidth="1"/>
    <col min="6658" max="6658" width="25.42578125" style="19" customWidth="1"/>
    <col min="6659" max="6659" width="10" style="19" bestFit="1" customWidth="1"/>
    <col min="6660" max="6660" width="12" style="19" bestFit="1" customWidth="1"/>
    <col min="6661" max="6661" width="8.7109375" style="19" bestFit="1" customWidth="1"/>
    <col min="6662" max="6662" width="13.42578125" style="19" customWidth="1"/>
    <col min="6663" max="6663" width="6.28515625" style="19" customWidth="1"/>
    <col min="6664" max="6912" width="9.140625" style="19"/>
    <col min="6913" max="6913" width="3.42578125" style="19" customWidth="1"/>
    <col min="6914" max="6914" width="25.42578125" style="19" customWidth="1"/>
    <col min="6915" max="6915" width="10" style="19" bestFit="1" customWidth="1"/>
    <col min="6916" max="6916" width="12" style="19" bestFit="1" customWidth="1"/>
    <col min="6917" max="6917" width="8.7109375" style="19" bestFit="1" customWidth="1"/>
    <col min="6918" max="6918" width="13.42578125" style="19" customWidth="1"/>
    <col min="6919" max="6919" width="6.28515625" style="19" customWidth="1"/>
    <col min="6920" max="7168" width="9.140625" style="19"/>
    <col min="7169" max="7169" width="3.42578125" style="19" customWidth="1"/>
    <col min="7170" max="7170" width="25.42578125" style="19" customWidth="1"/>
    <col min="7171" max="7171" width="10" style="19" bestFit="1" customWidth="1"/>
    <col min="7172" max="7172" width="12" style="19" bestFit="1" customWidth="1"/>
    <col min="7173" max="7173" width="8.7109375" style="19" bestFit="1" customWidth="1"/>
    <col min="7174" max="7174" width="13.42578125" style="19" customWidth="1"/>
    <col min="7175" max="7175" width="6.28515625" style="19" customWidth="1"/>
    <col min="7176" max="7424" width="9.140625" style="19"/>
    <col min="7425" max="7425" width="3.42578125" style="19" customWidth="1"/>
    <col min="7426" max="7426" width="25.42578125" style="19" customWidth="1"/>
    <col min="7427" max="7427" width="10" style="19" bestFit="1" customWidth="1"/>
    <col min="7428" max="7428" width="12" style="19" bestFit="1" customWidth="1"/>
    <col min="7429" max="7429" width="8.7109375" style="19" bestFit="1" customWidth="1"/>
    <col min="7430" max="7430" width="13.42578125" style="19" customWidth="1"/>
    <col min="7431" max="7431" width="6.28515625" style="19" customWidth="1"/>
    <col min="7432" max="7680" width="9.140625" style="19"/>
    <col min="7681" max="7681" width="3.42578125" style="19" customWidth="1"/>
    <col min="7682" max="7682" width="25.42578125" style="19" customWidth="1"/>
    <col min="7683" max="7683" width="10" style="19" bestFit="1" customWidth="1"/>
    <col min="7684" max="7684" width="12" style="19" bestFit="1" customWidth="1"/>
    <col min="7685" max="7685" width="8.7109375" style="19" bestFit="1" customWidth="1"/>
    <col min="7686" max="7686" width="13.42578125" style="19" customWidth="1"/>
    <col min="7687" max="7687" width="6.28515625" style="19" customWidth="1"/>
    <col min="7688" max="7936" width="9.140625" style="19"/>
    <col min="7937" max="7937" width="3.42578125" style="19" customWidth="1"/>
    <col min="7938" max="7938" width="25.42578125" style="19" customWidth="1"/>
    <col min="7939" max="7939" width="10" style="19" bestFit="1" customWidth="1"/>
    <col min="7940" max="7940" width="12" style="19" bestFit="1" customWidth="1"/>
    <col min="7941" max="7941" width="8.7109375" style="19" bestFit="1" customWidth="1"/>
    <col min="7942" max="7942" width="13.42578125" style="19" customWidth="1"/>
    <col min="7943" max="7943" width="6.28515625" style="19" customWidth="1"/>
    <col min="7944" max="8192" width="9.140625" style="19"/>
    <col min="8193" max="8193" width="3.42578125" style="19" customWidth="1"/>
    <col min="8194" max="8194" width="25.42578125" style="19" customWidth="1"/>
    <col min="8195" max="8195" width="10" style="19" bestFit="1" customWidth="1"/>
    <col min="8196" max="8196" width="12" style="19" bestFit="1" customWidth="1"/>
    <col min="8197" max="8197" width="8.7109375" style="19" bestFit="1" customWidth="1"/>
    <col min="8198" max="8198" width="13.42578125" style="19" customWidth="1"/>
    <col min="8199" max="8199" width="6.28515625" style="19" customWidth="1"/>
    <col min="8200" max="8448" width="9.140625" style="19"/>
    <col min="8449" max="8449" width="3.42578125" style="19" customWidth="1"/>
    <col min="8450" max="8450" width="25.42578125" style="19" customWidth="1"/>
    <col min="8451" max="8451" width="10" style="19" bestFit="1" customWidth="1"/>
    <col min="8452" max="8452" width="12" style="19" bestFit="1" customWidth="1"/>
    <col min="8453" max="8453" width="8.7109375" style="19" bestFit="1" customWidth="1"/>
    <col min="8454" max="8454" width="13.42578125" style="19" customWidth="1"/>
    <col min="8455" max="8455" width="6.28515625" style="19" customWidth="1"/>
    <col min="8456" max="8704" width="9.140625" style="19"/>
    <col min="8705" max="8705" width="3.42578125" style="19" customWidth="1"/>
    <col min="8706" max="8706" width="25.42578125" style="19" customWidth="1"/>
    <col min="8707" max="8707" width="10" style="19" bestFit="1" customWidth="1"/>
    <col min="8708" max="8708" width="12" style="19" bestFit="1" customWidth="1"/>
    <col min="8709" max="8709" width="8.7109375" style="19" bestFit="1" customWidth="1"/>
    <col min="8710" max="8710" width="13.42578125" style="19" customWidth="1"/>
    <col min="8711" max="8711" width="6.28515625" style="19" customWidth="1"/>
    <col min="8712" max="8960" width="9.140625" style="19"/>
    <col min="8961" max="8961" width="3.42578125" style="19" customWidth="1"/>
    <col min="8962" max="8962" width="25.42578125" style="19" customWidth="1"/>
    <col min="8963" max="8963" width="10" style="19" bestFit="1" customWidth="1"/>
    <col min="8964" max="8964" width="12" style="19" bestFit="1" customWidth="1"/>
    <col min="8965" max="8965" width="8.7109375" style="19" bestFit="1" customWidth="1"/>
    <col min="8966" max="8966" width="13.42578125" style="19" customWidth="1"/>
    <col min="8967" max="8967" width="6.28515625" style="19" customWidth="1"/>
    <col min="8968" max="9216" width="9.140625" style="19"/>
    <col min="9217" max="9217" width="3.42578125" style="19" customWidth="1"/>
    <col min="9218" max="9218" width="25.42578125" style="19" customWidth="1"/>
    <col min="9219" max="9219" width="10" style="19" bestFit="1" customWidth="1"/>
    <col min="9220" max="9220" width="12" style="19" bestFit="1" customWidth="1"/>
    <col min="9221" max="9221" width="8.7109375" style="19" bestFit="1" customWidth="1"/>
    <col min="9222" max="9222" width="13.42578125" style="19" customWidth="1"/>
    <col min="9223" max="9223" width="6.28515625" style="19" customWidth="1"/>
    <col min="9224" max="9472" width="9.140625" style="19"/>
    <col min="9473" max="9473" width="3.42578125" style="19" customWidth="1"/>
    <col min="9474" max="9474" width="25.42578125" style="19" customWidth="1"/>
    <col min="9475" max="9475" width="10" style="19" bestFit="1" customWidth="1"/>
    <col min="9476" max="9476" width="12" style="19" bestFit="1" customWidth="1"/>
    <col min="9477" max="9477" width="8.7109375" style="19" bestFit="1" customWidth="1"/>
    <col min="9478" max="9478" width="13.42578125" style="19" customWidth="1"/>
    <col min="9479" max="9479" width="6.28515625" style="19" customWidth="1"/>
    <col min="9480" max="9728" width="9.140625" style="19"/>
    <col min="9729" max="9729" width="3.42578125" style="19" customWidth="1"/>
    <col min="9730" max="9730" width="25.42578125" style="19" customWidth="1"/>
    <col min="9731" max="9731" width="10" style="19" bestFit="1" customWidth="1"/>
    <col min="9732" max="9732" width="12" style="19" bestFit="1" customWidth="1"/>
    <col min="9733" max="9733" width="8.7109375" style="19" bestFit="1" customWidth="1"/>
    <col min="9734" max="9734" width="13.42578125" style="19" customWidth="1"/>
    <col min="9735" max="9735" width="6.28515625" style="19" customWidth="1"/>
    <col min="9736" max="9984" width="9.140625" style="19"/>
    <col min="9985" max="9985" width="3.42578125" style="19" customWidth="1"/>
    <col min="9986" max="9986" width="25.42578125" style="19" customWidth="1"/>
    <col min="9987" max="9987" width="10" style="19" bestFit="1" customWidth="1"/>
    <col min="9988" max="9988" width="12" style="19" bestFit="1" customWidth="1"/>
    <col min="9989" max="9989" width="8.7109375" style="19" bestFit="1" customWidth="1"/>
    <col min="9990" max="9990" width="13.42578125" style="19" customWidth="1"/>
    <col min="9991" max="9991" width="6.28515625" style="19" customWidth="1"/>
    <col min="9992" max="10240" width="9.140625" style="19"/>
    <col min="10241" max="10241" width="3.42578125" style="19" customWidth="1"/>
    <col min="10242" max="10242" width="25.42578125" style="19" customWidth="1"/>
    <col min="10243" max="10243" width="10" style="19" bestFit="1" customWidth="1"/>
    <col min="10244" max="10244" width="12" style="19" bestFit="1" customWidth="1"/>
    <col min="10245" max="10245" width="8.7109375" style="19" bestFit="1" customWidth="1"/>
    <col min="10246" max="10246" width="13.42578125" style="19" customWidth="1"/>
    <col min="10247" max="10247" width="6.28515625" style="19" customWidth="1"/>
    <col min="10248" max="10496" width="9.140625" style="19"/>
    <col min="10497" max="10497" width="3.42578125" style="19" customWidth="1"/>
    <col min="10498" max="10498" width="25.42578125" style="19" customWidth="1"/>
    <col min="10499" max="10499" width="10" style="19" bestFit="1" customWidth="1"/>
    <col min="10500" max="10500" width="12" style="19" bestFit="1" customWidth="1"/>
    <col min="10501" max="10501" width="8.7109375" style="19" bestFit="1" customWidth="1"/>
    <col min="10502" max="10502" width="13.42578125" style="19" customWidth="1"/>
    <col min="10503" max="10503" width="6.28515625" style="19" customWidth="1"/>
    <col min="10504" max="10752" width="9.140625" style="19"/>
    <col min="10753" max="10753" width="3.42578125" style="19" customWidth="1"/>
    <col min="10754" max="10754" width="25.42578125" style="19" customWidth="1"/>
    <col min="10755" max="10755" width="10" style="19" bestFit="1" customWidth="1"/>
    <col min="10756" max="10756" width="12" style="19" bestFit="1" customWidth="1"/>
    <col min="10757" max="10757" width="8.7109375" style="19" bestFit="1" customWidth="1"/>
    <col min="10758" max="10758" width="13.42578125" style="19" customWidth="1"/>
    <col min="10759" max="10759" width="6.28515625" style="19" customWidth="1"/>
    <col min="10760" max="11008" width="9.140625" style="19"/>
    <col min="11009" max="11009" width="3.42578125" style="19" customWidth="1"/>
    <col min="11010" max="11010" width="25.42578125" style="19" customWidth="1"/>
    <col min="11011" max="11011" width="10" style="19" bestFit="1" customWidth="1"/>
    <col min="11012" max="11012" width="12" style="19" bestFit="1" customWidth="1"/>
    <col min="11013" max="11013" width="8.7109375" style="19" bestFit="1" customWidth="1"/>
    <col min="11014" max="11014" width="13.42578125" style="19" customWidth="1"/>
    <col min="11015" max="11015" width="6.28515625" style="19" customWidth="1"/>
    <col min="11016" max="11264" width="9.140625" style="19"/>
    <col min="11265" max="11265" width="3.42578125" style="19" customWidth="1"/>
    <col min="11266" max="11266" width="25.42578125" style="19" customWidth="1"/>
    <col min="11267" max="11267" width="10" style="19" bestFit="1" customWidth="1"/>
    <col min="11268" max="11268" width="12" style="19" bestFit="1" customWidth="1"/>
    <col min="11269" max="11269" width="8.7109375" style="19" bestFit="1" customWidth="1"/>
    <col min="11270" max="11270" width="13.42578125" style="19" customWidth="1"/>
    <col min="11271" max="11271" width="6.28515625" style="19" customWidth="1"/>
    <col min="11272" max="11520" width="9.140625" style="19"/>
    <col min="11521" max="11521" width="3.42578125" style="19" customWidth="1"/>
    <col min="11522" max="11522" width="25.42578125" style="19" customWidth="1"/>
    <col min="11523" max="11523" width="10" style="19" bestFit="1" customWidth="1"/>
    <col min="11524" max="11524" width="12" style="19" bestFit="1" customWidth="1"/>
    <col min="11525" max="11525" width="8.7109375" style="19" bestFit="1" customWidth="1"/>
    <col min="11526" max="11526" width="13.42578125" style="19" customWidth="1"/>
    <col min="11527" max="11527" width="6.28515625" style="19" customWidth="1"/>
    <col min="11528" max="11776" width="9.140625" style="19"/>
    <col min="11777" max="11777" width="3.42578125" style="19" customWidth="1"/>
    <col min="11778" max="11778" width="25.42578125" style="19" customWidth="1"/>
    <col min="11779" max="11779" width="10" style="19" bestFit="1" customWidth="1"/>
    <col min="11780" max="11780" width="12" style="19" bestFit="1" customWidth="1"/>
    <col min="11781" max="11781" width="8.7109375" style="19" bestFit="1" customWidth="1"/>
    <col min="11782" max="11782" width="13.42578125" style="19" customWidth="1"/>
    <col min="11783" max="11783" width="6.28515625" style="19" customWidth="1"/>
    <col min="11784" max="12032" width="9.140625" style="19"/>
    <col min="12033" max="12033" width="3.42578125" style="19" customWidth="1"/>
    <col min="12034" max="12034" width="25.42578125" style="19" customWidth="1"/>
    <col min="12035" max="12035" width="10" style="19" bestFit="1" customWidth="1"/>
    <col min="12036" max="12036" width="12" style="19" bestFit="1" customWidth="1"/>
    <col min="12037" max="12037" width="8.7109375" style="19" bestFit="1" customWidth="1"/>
    <col min="12038" max="12038" width="13.42578125" style="19" customWidth="1"/>
    <col min="12039" max="12039" width="6.28515625" style="19" customWidth="1"/>
    <col min="12040" max="12288" width="9.140625" style="19"/>
    <col min="12289" max="12289" width="3.42578125" style="19" customWidth="1"/>
    <col min="12290" max="12290" width="25.42578125" style="19" customWidth="1"/>
    <col min="12291" max="12291" width="10" style="19" bestFit="1" customWidth="1"/>
    <col min="12292" max="12292" width="12" style="19" bestFit="1" customWidth="1"/>
    <col min="12293" max="12293" width="8.7109375" style="19" bestFit="1" customWidth="1"/>
    <col min="12294" max="12294" width="13.42578125" style="19" customWidth="1"/>
    <col min="12295" max="12295" width="6.28515625" style="19" customWidth="1"/>
    <col min="12296" max="12544" width="9.140625" style="19"/>
    <col min="12545" max="12545" width="3.42578125" style="19" customWidth="1"/>
    <col min="12546" max="12546" width="25.42578125" style="19" customWidth="1"/>
    <col min="12547" max="12547" width="10" style="19" bestFit="1" customWidth="1"/>
    <col min="12548" max="12548" width="12" style="19" bestFit="1" customWidth="1"/>
    <col min="12549" max="12549" width="8.7109375" style="19" bestFit="1" customWidth="1"/>
    <col min="12550" max="12550" width="13.42578125" style="19" customWidth="1"/>
    <col min="12551" max="12551" width="6.28515625" style="19" customWidth="1"/>
    <col min="12552" max="12800" width="9.140625" style="19"/>
    <col min="12801" max="12801" width="3.42578125" style="19" customWidth="1"/>
    <col min="12802" max="12802" width="25.42578125" style="19" customWidth="1"/>
    <col min="12803" max="12803" width="10" style="19" bestFit="1" customWidth="1"/>
    <col min="12804" max="12804" width="12" style="19" bestFit="1" customWidth="1"/>
    <col min="12805" max="12805" width="8.7109375" style="19" bestFit="1" customWidth="1"/>
    <col min="12806" max="12806" width="13.42578125" style="19" customWidth="1"/>
    <col min="12807" max="12807" width="6.28515625" style="19" customWidth="1"/>
    <col min="12808" max="13056" width="9.140625" style="19"/>
    <col min="13057" max="13057" width="3.42578125" style="19" customWidth="1"/>
    <col min="13058" max="13058" width="25.42578125" style="19" customWidth="1"/>
    <col min="13059" max="13059" width="10" style="19" bestFit="1" customWidth="1"/>
    <col min="13060" max="13060" width="12" style="19" bestFit="1" customWidth="1"/>
    <col min="13061" max="13061" width="8.7109375" style="19" bestFit="1" customWidth="1"/>
    <col min="13062" max="13062" width="13.42578125" style="19" customWidth="1"/>
    <col min="13063" max="13063" width="6.28515625" style="19" customWidth="1"/>
    <col min="13064" max="13312" width="9.140625" style="19"/>
    <col min="13313" max="13313" width="3.42578125" style="19" customWidth="1"/>
    <col min="13314" max="13314" width="25.42578125" style="19" customWidth="1"/>
    <col min="13315" max="13315" width="10" style="19" bestFit="1" customWidth="1"/>
    <col min="13316" max="13316" width="12" style="19" bestFit="1" customWidth="1"/>
    <col min="13317" max="13317" width="8.7109375" style="19" bestFit="1" customWidth="1"/>
    <col min="13318" max="13318" width="13.42578125" style="19" customWidth="1"/>
    <col min="13319" max="13319" width="6.28515625" style="19" customWidth="1"/>
    <col min="13320" max="13568" width="9.140625" style="19"/>
    <col min="13569" max="13569" width="3.42578125" style="19" customWidth="1"/>
    <col min="13570" max="13570" width="25.42578125" style="19" customWidth="1"/>
    <col min="13571" max="13571" width="10" style="19" bestFit="1" customWidth="1"/>
    <col min="13572" max="13572" width="12" style="19" bestFit="1" customWidth="1"/>
    <col min="13573" max="13573" width="8.7109375" style="19" bestFit="1" customWidth="1"/>
    <col min="13574" max="13574" width="13.42578125" style="19" customWidth="1"/>
    <col min="13575" max="13575" width="6.28515625" style="19" customWidth="1"/>
    <col min="13576" max="13824" width="9.140625" style="19"/>
    <col min="13825" max="13825" width="3.42578125" style="19" customWidth="1"/>
    <col min="13826" max="13826" width="25.42578125" style="19" customWidth="1"/>
    <col min="13827" max="13827" width="10" style="19" bestFit="1" customWidth="1"/>
    <col min="13828" max="13828" width="12" style="19" bestFit="1" customWidth="1"/>
    <col min="13829" max="13829" width="8.7109375" style="19" bestFit="1" customWidth="1"/>
    <col min="13830" max="13830" width="13.42578125" style="19" customWidth="1"/>
    <col min="13831" max="13831" width="6.28515625" style="19" customWidth="1"/>
    <col min="13832" max="14080" width="9.140625" style="19"/>
    <col min="14081" max="14081" width="3.42578125" style="19" customWidth="1"/>
    <col min="14082" max="14082" width="25.42578125" style="19" customWidth="1"/>
    <col min="14083" max="14083" width="10" style="19" bestFit="1" customWidth="1"/>
    <col min="14084" max="14084" width="12" style="19" bestFit="1" customWidth="1"/>
    <col min="14085" max="14085" width="8.7109375" style="19" bestFit="1" customWidth="1"/>
    <col min="14086" max="14086" width="13.42578125" style="19" customWidth="1"/>
    <col min="14087" max="14087" width="6.28515625" style="19" customWidth="1"/>
    <col min="14088" max="14336" width="9.140625" style="19"/>
    <col min="14337" max="14337" width="3.42578125" style="19" customWidth="1"/>
    <col min="14338" max="14338" width="25.42578125" style="19" customWidth="1"/>
    <col min="14339" max="14339" width="10" style="19" bestFit="1" customWidth="1"/>
    <col min="14340" max="14340" width="12" style="19" bestFit="1" customWidth="1"/>
    <col min="14341" max="14341" width="8.7109375" style="19" bestFit="1" customWidth="1"/>
    <col min="14342" max="14342" width="13.42578125" style="19" customWidth="1"/>
    <col min="14343" max="14343" width="6.28515625" style="19" customWidth="1"/>
    <col min="14344" max="14592" width="9.140625" style="19"/>
    <col min="14593" max="14593" width="3.42578125" style="19" customWidth="1"/>
    <col min="14594" max="14594" width="25.42578125" style="19" customWidth="1"/>
    <col min="14595" max="14595" width="10" style="19" bestFit="1" customWidth="1"/>
    <col min="14596" max="14596" width="12" style="19" bestFit="1" customWidth="1"/>
    <col min="14597" max="14597" width="8.7109375" style="19" bestFit="1" customWidth="1"/>
    <col min="14598" max="14598" width="13.42578125" style="19" customWidth="1"/>
    <col min="14599" max="14599" width="6.28515625" style="19" customWidth="1"/>
    <col min="14600" max="14848" width="9.140625" style="19"/>
    <col min="14849" max="14849" width="3.42578125" style="19" customWidth="1"/>
    <col min="14850" max="14850" width="25.42578125" style="19" customWidth="1"/>
    <col min="14851" max="14851" width="10" style="19" bestFit="1" customWidth="1"/>
    <col min="14852" max="14852" width="12" style="19" bestFit="1" customWidth="1"/>
    <col min="14853" max="14853" width="8.7109375" style="19" bestFit="1" customWidth="1"/>
    <col min="14854" max="14854" width="13.42578125" style="19" customWidth="1"/>
    <col min="14855" max="14855" width="6.28515625" style="19" customWidth="1"/>
    <col min="14856" max="15104" width="9.140625" style="19"/>
    <col min="15105" max="15105" width="3.42578125" style="19" customWidth="1"/>
    <col min="15106" max="15106" width="25.42578125" style="19" customWidth="1"/>
    <col min="15107" max="15107" width="10" style="19" bestFit="1" customWidth="1"/>
    <col min="15108" max="15108" width="12" style="19" bestFit="1" customWidth="1"/>
    <col min="15109" max="15109" width="8.7109375" style="19" bestFit="1" customWidth="1"/>
    <col min="15110" max="15110" width="13.42578125" style="19" customWidth="1"/>
    <col min="15111" max="15111" width="6.28515625" style="19" customWidth="1"/>
    <col min="15112" max="15360" width="9.140625" style="19"/>
    <col min="15361" max="15361" width="3.42578125" style="19" customWidth="1"/>
    <col min="15362" max="15362" width="25.42578125" style="19" customWidth="1"/>
    <col min="15363" max="15363" width="10" style="19" bestFit="1" customWidth="1"/>
    <col min="15364" max="15364" width="12" style="19" bestFit="1" customWidth="1"/>
    <col min="15365" max="15365" width="8.7109375" style="19" bestFit="1" customWidth="1"/>
    <col min="15366" max="15366" width="13.42578125" style="19" customWidth="1"/>
    <col min="15367" max="15367" width="6.28515625" style="19" customWidth="1"/>
    <col min="15368" max="15616" width="9.140625" style="19"/>
    <col min="15617" max="15617" width="3.42578125" style="19" customWidth="1"/>
    <col min="15618" max="15618" width="25.42578125" style="19" customWidth="1"/>
    <col min="15619" max="15619" width="10" style="19" bestFit="1" customWidth="1"/>
    <col min="15620" max="15620" width="12" style="19" bestFit="1" customWidth="1"/>
    <col min="15621" max="15621" width="8.7109375" style="19" bestFit="1" customWidth="1"/>
    <col min="15622" max="15622" width="13.42578125" style="19" customWidth="1"/>
    <col min="15623" max="15623" width="6.28515625" style="19" customWidth="1"/>
    <col min="15624" max="15872" width="9.140625" style="19"/>
    <col min="15873" max="15873" width="3.42578125" style="19" customWidth="1"/>
    <col min="15874" max="15874" width="25.42578125" style="19" customWidth="1"/>
    <col min="15875" max="15875" width="10" style="19" bestFit="1" customWidth="1"/>
    <col min="15876" max="15876" width="12" style="19" bestFit="1" customWidth="1"/>
    <col min="15877" max="15877" width="8.7109375" style="19" bestFit="1" customWidth="1"/>
    <col min="15878" max="15878" width="13.42578125" style="19" customWidth="1"/>
    <col min="15879" max="15879" width="6.28515625" style="19" customWidth="1"/>
    <col min="15880" max="16128" width="9.140625" style="19"/>
    <col min="16129" max="16129" width="3.42578125" style="19" customWidth="1"/>
    <col min="16130" max="16130" width="25.42578125" style="19" customWidth="1"/>
    <col min="16131" max="16131" width="10" style="19" bestFit="1" customWidth="1"/>
    <col min="16132" max="16132" width="12" style="19" bestFit="1" customWidth="1"/>
    <col min="16133" max="16133" width="8.7109375" style="19" bestFit="1" customWidth="1"/>
    <col min="16134" max="16134" width="13.42578125" style="19" customWidth="1"/>
    <col min="16135" max="16135" width="6.28515625" style="19" customWidth="1"/>
    <col min="16136" max="16384" width="9.140625" style="19"/>
  </cols>
  <sheetData>
    <row r="1" spans="2:7" ht="15.75" x14ac:dyDescent="0.25">
      <c r="B1" s="17"/>
      <c r="C1" s="18" t="s">
        <v>31</v>
      </c>
    </row>
    <row r="2" spans="2:7" x14ac:dyDescent="0.25">
      <c r="B2" s="20" t="s">
        <v>32</v>
      </c>
      <c r="G2" s="21"/>
    </row>
    <row r="3" spans="2:7" ht="36.75" customHeight="1" thickBot="1" x14ac:dyDescent="0.3">
      <c r="B3" s="216" t="s">
        <v>33</v>
      </c>
      <c r="C3" s="216"/>
      <c r="D3" s="216"/>
      <c r="E3" s="216"/>
      <c r="F3" s="216"/>
    </row>
    <row r="4" spans="2:7" s="26" customFormat="1" ht="60.75" thickBot="1" x14ac:dyDescent="0.3">
      <c r="B4" s="22" t="s">
        <v>34</v>
      </c>
      <c r="C4" s="23" t="s">
        <v>35</v>
      </c>
      <c r="D4" s="24" t="s">
        <v>36</v>
      </c>
      <c r="E4" s="23" t="s">
        <v>37</v>
      </c>
      <c r="F4" s="25" t="s">
        <v>38</v>
      </c>
    </row>
    <row r="5" spans="2:7" x14ac:dyDescent="0.25">
      <c r="B5" s="27" t="s">
        <v>39</v>
      </c>
      <c r="C5" s="28">
        <v>0.8</v>
      </c>
      <c r="D5" s="29">
        <v>1</v>
      </c>
      <c r="E5" s="28">
        <v>0.8</v>
      </c>
      <c r="F5" s="30">
        <v>1</v>
      </c>
      <c r="G5" s="19" t="str">
        <f>IF(F5&lt;=D5,"ok","Erro!")</f>
        <v>ok</v>
      </c>
    </row>
    <row r="6" spans="2:7" x14ac:dyDescent="0.25">
      <c r="B6" s="31" t="s">
        <v>40</v>
      </c>
      <c r="C6" s="32">
        <v>0.97</v>
      </c>
      <c r="D6" s="33">
        <v>1.27</v>
      </c>
      <c r="E6" s="32">
        <v>1.27</v>
      </c>
      <c r="F6" s="34">
        <v>1.25</v>
      </c>
      <c r="G6" s="19" t="str">
        <f>IF(F6&lt;=D6,"ok","Erro!")</f>
        <v>ok</v>
      </c>
    </row>
    <row r="7" spans="2:7" x14ac:dyDescent="0.25">
      <c r="B7" s="31" t="s">
        <v>41</v>
      </c>
      <c r="C7" s="32">
        <v>0.59</v>
      </c>
      <c r="D7" s="33">
        <v>1.39</v>
      </c>
      <c r="E7" s="32">
        <v>1.23</v>
      </c>
      <c r="F7" s="35">
        <v>1.25</v>
      </c>
      <c r="G7" s="19" t="str">
        <f>IF(F7&lt;=D7,"ok","Erro!")</f>
        <v>ok</v>
      </c>
    </row>
    <row r="8" spans="2:7" x14ac:dyDescent="0.25">
      <c r="B8" s="31" t="s">
        <v>42</v>
      </c>
      <c r="C8" s="32">
        <v>3</v>
      </c>
      <c r="D8" s="33">
        <v>5.5</v>
      </c>
      <c r="E8" s="32">
        <v>4</v>
      </c>
      <c r="F8" s="35">
        <v>3.14</v>
      </c>
      <c r="G8" s="19" t="str">
        <f>IF(F8&lt;=D8,"ok","Erro!")</f>
        <v>ok</v>
      </c>
    </row>
    <row r="9" spans="2:7" x14ac:dyDescent="0.25">
      <c r="B9" s="31" t="s">
        <v>43</v>
      </c>
      <c r="C9" s="32">
        <v>6.16</v>
      </c>
      <c r="D9" s="33">
        <v>8.9600000000000009</v>
      </c>
      <c r="E9" s="32">
        <v>7.4</v>
      </c>
      <c r="F9" s="35">
        <v>7</v>
      </c>
      <c r="G9" s="19" t="str">
        <f>IF(F9&lt;=D9,"ok","Erro!")</f>
        <v>ok</v>
      </c>
    </row>
    <row r="10" spans="2:7" x14ac:dyDescent="0.25">
      <c r="B10" s="36" t="s">
        <v>44</v>
      </c>
      <c r="C10" s="37">
        <f>SUBTOTAL(9,C11:C14)</f>
        <v>5.65</v>
      </c>
      <c r="D10" s="38">
        <f>SUBTOTAL(9,D11:D14)</f>
        <v>8.65</v>
      </c>
      <c r="E10" s="37">
        <f>SUBTOTAL(9,E11:E14)</f>
        <v>7.27</v>
      </c>
      <c r="F10" s="39">
        <f>SUBTOTAL(9,F11:F14)</f>
        <v>8.65</v>
      </c>
    </row>
    <row r="11" spans="2:7" x14ac:dyDescent="0.25">
      <c r="B11" s="31" t="s">
        <v>45</v>
      </c>
      <c r="C11" s="32">
        <v>3</v>
      </c>
      <c r="D11" s="33">
        <v>3</v>
      </c>
      <c r="E11" s="32">
        <v>3</v>
      </c>
      <c r="F11" s="35">
        <v>3</v>
      </c>
      <c r="G11" s="19" t="str">
        <f>IF(F11&lt;=D11,"ok","Erro!")</f>
        <v>ok</v>
      </c>
    </row>
    <row r="12" spans="2:7" x14ac:dyDescent="0.25">
      <c r="B12" s="31" t="s">
        <v>46</v>
      </c>
      <c r="C12" s="32">
        <v>0.65</v>
      </c>
      <c r="D12" s="33">
        <v>0.65</v>
      </c>
      <c r="E12" s="32">
        <v>0.65</v>
      </c>
      <c r="F12" s="35">
        <v>0.65</v>
      </c>
      <c r="G12" s="19" t="str">
        <f>IF(F12&lt;=D12,"ok","Erro!")</f>
        <v>ok</v>
      </c>
    </row>
    <row r="13" spans="2:7" ht="51.75" x14ac:dyDescent="0.25">
      <c r="B13" s="40" t="s">
        <v>47</v>
      </c>
      <c r="C13" s="41"/>
      <c r="D13" s="42"/>
      <c r="E13" s="41"/>
      <c r="F13" s="43"/>
    </row>
    <row r="14" spans="2:7" ht="15.75" thickBot="1" x14ac:dyDescent="0.3">
      <c r="B14" s="44" t="s">
        <v>48</v>
      </c>
      <c r="C14" s="45">
        <v>2</v>
      </c>
      <c r="D14" s="46">
        <v>5</v>
      </c>
      <c r="E14" s="45">
        <v>3.62</v>
      </c>
      <c r="F14" s="47">
        <v>5</v>
      </c>
      <c r="G14" s="19" t="str">
        <f>IF(F14&lt;=D14,"ok","Erro!")</f>
        <v>ok</v>
      </c>
    </row>
    <row r="15" spans="2:7" ht="15.75" thickBot="1" x14ac:dyDescent="0.3">
      <c r="B15" s="48" t="s">
        <v>18</v>
      </c>
      <c r="C15" s="49">
        <f>SUBTOTAL(9,C5:C14)</f>
        <v>17.170000000000002</v>
      </c>
      <c r="D15" s="50">
        <f>SUBTOTAL(9,D5:D14)</f>
        <v>26.77</v>
      </c>
      <c r="E15" s="49">
        <f>SUBTOTAL(9,E5:E14)</f>
        <v>21.970000000000002</v>
      </c>
      <c r="F15" s="51">
        <f>SUBTOTAL(9,F5:F14)</f>
        <v>22.29</v>
      </c>
    </row>
    <row r="16" spans="2:7" ht="15.75" thickBot="1" x14ac:dyDescent="0.3">
      <c r="B16" s="52" t="s">
        <v>49</v>
      </c>
      <c r="C16" s="53">
        <f>((1+C$8%+C$5%+C$6%)*(1+C$7%)*(1+C$9%)/(1-C$10%)-1)*100</f>
        <v>18.579811986009574</v>
      </c>
      <c r="D16" s="54">
        <f>((1+D$8%+D$5%+D$6%)*(1+D$7%)*(1+D$9%)/(1-D$10%)-1)*100</f>
        <v>30.33214676387519</v>
      </c>
      <c r="E16" s="53">
        <f>((1+E$8%+E$5%+E$6%)*(1+E$7%)*(1+E$9%)/(1-E$10%)-1)*100</f>
        <v>24.361464373989005</v>
      </c>
      <c r="F16" s="55">
        <f>((1+F$8%+F$5%+F$6%)*(1+F$7%)*(1+F$9%)/(1-F$10%)-1)*100</f>
        <v>24.988386699507402</v>
      </c>
    </row>
    <row r="17" spans="2:6" ht="60.75" thickBot="1" x14ac:dyDescent="0.3">
      <c r="B17" s="56" t="s">
        <v>50</v>
      </c>
      <c r="C17" s="57"/>
      <c r="D17" s="58">
        <v>25</v>
      </c>
      <c r="E17" s="57"/>
      <c r="F17" s="59"/>
    </row>
    <row r="18" spans="2:6" ht="60.75" thickBot="1" x14ac:dyDescent="0.3">
      <c r="B18" s="56" t="s">
        <v>51</v>
      </c>
      <c r="C18" s="57"/>
      <c r="D18" s="58">
        <v>31.48</v>
      </c>
      <c r="E18" s="57"/>
      <c r="F18" s="59"/>
    </row>
    <row r="19" spans="2:6" s="62" customFormat="1" ht="15.75" thickBot="1" x14ac:dyDescent="0.3">
      <c r="B19" s="60"/>
      <c r="C19" s="217"/>
      <c r="D19" s="217"/>
      <c r="E19" s="61"/>
    </row>
    <row r="20" spans="2:6" ht="15.75" thickBot="1" x14ac:dyDescent="0.3">
      <c r="B20" s="63" t="s">
        <v>52</v>
      </c>
      <c r="C20" s="218">
        <f>(1+F16/100)</f>
        <v>1.249883866995074</v>
      </c>
      <c r="D20" s="219"/>
      <c r="E20" s="61"/>
      <c r="F20" s="64" t="str">
        <f>IF(F13=0,IF(F16&gt;25,"Erro!","OK"),IF(F13=4.5,IF(F16&gt;=31.48,"Erro!","OK")))</f>
        <v>OK</v>
      </c>
    </row>
    <row r="21" spans="2:6" x14ac:dyDescent="0.25">
      <c r="B21" s="65"/>
      <c r="E21" s="61"/>
      <c r="F21" s="62"/>
    </row>
    <row r="22" spans="2:6" x14ac:dyDescent="0.25">
      <c r="B22" s="66" t="s">
        <v>53</v>
      </c>
      <c r="E22" s="61"/>
      <c r="F22" s="62"/>
    </row>
    <row r="23" spans="2:6" x14ac:dyDescent="0.25">
      <c r="B23" s="66" t="s">
        <v>54</v>
      </c>
      <c r="E23" s="61"/>
      <c r="F23" s="62"/>
    </row>
    <row r="24" spans="2:6" x14ac:dyDescent="0.25">
      <c r="B24" s="67" t="s">
        <v>55</v>
      </c>
    </row>
    <row r="25" spans="2:6" x14ac:dyDescent="0.25">
      <c r="B25" s="67"/>
    </row>
    <row r="26" spans="2:6" x14ac:dyDescent="0.25">
      <c r="B26" s="67"/>
    </row>
    <row r="27" spans="2:6" x14ac:dyDescent="0.25">
      <c r="B27" s="67"/>
    </row>
    <row r="28" spans="2:6" x14ac:dyDescent="0.25">
      <c r="B28" s="67"/>
    </row>
    <row r="29" spans="2:6" ht="51.75" customHeight="1" x14ac:dyDescent="0.25">
      <c r="B29" s="67"/>
    </row>
    <row r="30" spans="2:6" x14ac:dyDescent="0.25">
      <c r="B30" s="67"/>
    </row>
    <row r="31" spans="2:6" x14ac:dyDescent="0.25">
      <c r="B31" s="67"/>
    </row>
    <row r="32" spans="2:6" x14ac:dyDescent="0.25">
      <c r="B32" s="67"/>
    </row>
    <row r="33" spans="2:6" x14ac:dyDescent="0.25">
      <c r="B33" s="67"/>
    </row>
    <row r="34" spans="2:6" ht="36" customHeight="1" x14ac:dyDescent="0.25">
      <c r="B34" s="220" t="s">
        <v>56</v>
      </c>
      <c r="C34" s="220"/>
      <c r="D34" s="220"/>
      <c r="E34" s="220"/>
      <c r="F34" s="220"/>
    </row>
    <row r="35" spans="2:6" ht="31.5" customHeight="1" x14ac:dyDescent="0.25">
      <c r="B35" s="215" t="s">
        <v>57</v>
      </c>
      <c r="C35" s="215"/>
      <c r="D35" s="215"/>
      <c r="E35" s="215"/>
      <c r="F35" s="215"/>
    </row>
    <row r="36" spans="2:6" x14ac:dyDescent="0.25">
      <c r="B36" s="215"/>
      <c r="C36" s="215"/>
      <c r="D36" s="215"/>
      <c r="E36" s="215"/>
      <c r="F36" s="215"/>
    </row>
  </sheetData>
  <customSheetViews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Capa</vt:lpstr>
      <vt:lpstr>Planilha Qtd</vt:lpstr>
      <vt:lpstr>Planilha1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2022-01-12T14:18:44Z</cp:lastPrinted>
  <dcterms:created xsi:type="dcterms:W3CDTF">2014-10-22T18:59:34Z</dcterms:created>
  <dcterms:modified xsi:type="dcterms:W3CDTF">2022-05-12T15:02:37Z</dcterms:modified>
</cp:coreProperties>
</file>